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19200" windowHeight="10095" tabRatio="588"/>
  </bookViews>
  <sheets>
    <sheet name="объемы" sheetId="3" r:id="rId1"/>
  </sheets>
  <externalReferences>
    <externalReference r:id="rId2"/>
  </externalReferences>
  <definedNames>
    <definedName name="_xlnm._FilterDatabase" localSheetId="0" hidden="1">объемы!$A$8:$A$211</definedName>
    <definedName name="LOST">[1]TEHSHEET!$N$1268:$N$1311</definedName>
    <definedName name="_xlnm.Print_Area" localSheetId="0">объемы!$A$1:$AA$200</definedName>
  </definedNames>
  <calcPr calcId="152511"/>
</workbook>
</file>

<file path=xl/calcChain.xml><?xml version="1.0" encoding="utf-8"?>
<calcChain xmlns="http://schemas.openxmlformats.org/spreadsheetml/2006/main">
  <c r="AD222" i="3" l="1"/>
  <c r="AD153" i="3" l="1"/>
  <c r="AD213" i="3" l="1"/>
  <c r="AD226" i="3" l="1"/>
  <c r="AD215" i="3" l="1"/>
  <c r="AD46" i="3" l="1"/>
  <c r="AD41" i="3" l="1"/>
  <c r="AD83" i="3"/>
  <c r="AD85" i="3"/>
  <c r="AD101" i="3"/>
  <c r="AD117" i="3"/>
  <c r="AD125" i="3"/>
  <c r="AD131" i="3"/>
  <c r="AD140" i="3"/>
  <c r="AD148" i="3"/>
  <c r="AD155" i="3"/>
  <c r="AD162" i="3"/>
  <c r="AD164" i="3"/>
  <c r="AD168" i="3"/>
  <c r="AD173" i="3"/>
  <c r="AD181" i="3"/>
  <c r="AD184" i="3"/>
  <c r="AD187" i="3"/>
  <c r="AD197" i="3"/>
  <c r="AD207" i="3"/>
  <c r="AD209" i="3"/>
  <c r="Q162" i="3" l="1"/>
  <c r="L162" i="3"/>
  <c r="M162" i="3"/>
  <c r="N162" i="3"/>
  <c r="O162" i="3"/>
  <c r="AC209" i="3" l="1"/>
  <c r="AC207" i="3" l="1"/>
  <c r="AC41" i="3" l="1"/>
  <c r="AC46" i="3"/>
  <c r="AC83" i="3"/>
  <c r="AC85" i="3"/>
  <c r="AC101" i="3"/>
  <c r="AC131" i="3"/>
  <c r="AC168" i="3"/>
  <c r="AC181" i="3"/>
  <c r="S14" i="3" l="1"/>
  <c r="Q131" i="3" l="1"/>
  <c r="Q41" i="3"/>
  <c r="O168" i="3"/>
  <c r="N168" i="3"/>
  <c r="M168" i="3"/>
  <c r="L168" i="3"/>
  <c r="M131" i="3"/>
  <c r="L131" i="3"/>
  <c r="O101" i="3"/>
  <c r="N101" i="3"/>
  <c r="M101" i="3"/>
  <c r="L101" i="3"/>
  <c r="O85" i="3"/>
  <c r="N85" i="3"/>
  <c r="M85" i="3"/>
  <c r="L85" i="3"/>
  <c r="O83" i="3"/>
  <c r="N83" i="3"/>
  <c r="M83" i="3"/>
  <c r="L83" i="3"/>
  <c r="O46" i="3"/>
  <c r="N46" i="3"/>
  <c r="M46" i="3"/>
  <c r="L46" i="3"/>
  <c r="O41" i="3"/>
  <c r="N41" i="3"/>
  <c r="M41" i="3"/>
  <c r="L41" i="3"/>
  <c r="O131" i="3" l="1"/>
  <c r="N131" i="3"/>
  <c r="N53" i="3" l="1"/>
  <c r="O53" i="3" l="1"/>
  <c r="L140" i="3" l="1"/>
  <c r="M140" i="3" l="1"/>
  <c r="L125" i="3" l="1"/>
  <c r="M125" i="3" l="1"/>
  <c r="Q173" i="3" l="1"/>
  <c r="AC173" i="3"/>
  <c r="AC117" i="3" l="1"/>
  <c r="Q117" i="3"/>
  <c r="N125" i="3"/>
  <c r="Q187" i="3" l="1"/>
  <c r="Q197" i="3"/>
  <c r="O125" i="3"/>
  <c r="AC125" i="3"/>
  <c r="Q125" i="3"/>
  <c r="N140" i="3" l="1"/>
  <c r="O140" i="3" l="1"/>
  <c r="Q140" i="3"/>
  <c r="AC140" i="3"/>
  <c r="AC178" i="3" l="1"/>
  <c r="Q178" i="3"/>
  <c r="O12" i="3" l="1"/>
  <c r="N12" i="3"/>
  <c r="N11" i="3" l="1"/>
  <c r="N62" i="3"/>
  <c r="O62" i="3" l="1"/>
  <c r="O11" i="3"/>
  <c r="N68" i="3" l="1"/>
  <c r="N67" i="3"/>
  <c r="O67" i="3" l="1"/>
  <c r="G67" i="3"/>
  <c r="O68" i="3"/>
  <c r="N14" i="3" l="1"/>
  <c r="O14" i="3" l="1"/>
  <c r="N42" i="3" l="1"/>
  <c r="N15" i="3"/>
  <c r="O15" i="3" l="1"/>
  <c r="O13" i="3" l="1"/>
  <c r="O51" i="3"/>
  <c r="O42" i="3"/>
  <c r="N126" i="3"/>
  <c r="O126" i="3" l="1"/>
  <c r="N51" i="3" l="1"/>
  <c r="N13" i="3" l="1"/>
  <c r="O102" i="3" l="1"/>
  <c r="O84" i="3" l="1"/>
  <c r="N102" i="3" l="1"/>
  <c r="N84" i="3" l="1"/>
  <c r="N20" i="3" l="1"/>
  <c r="N87" i="3"/>
  <c r="N64" i="3"/>
  <c r="O64" i="3" l="1"/>
  <c r="O87" i="3"/>
  <c r="O20" i="3"/>
  <c r="N10" i="3" l="1"/>
  <c r="N136" i="3"/>
  <c r="N104" i="3"/>
  <c r="N21" i="3"/>
  <c r="N157" i="3" l="1"/>
  <c r="O157" i="3"/>
  <c r="O136" i="3"/>
  <c r="O21" i="3"/>
  <c r="O104" i="3"/>
  <c r="O10" i="3"/>
  <c r="N52" i="3"/>
  <c r="N58" i="3"/>
  <c r="N103" i="3"/>
  <c r="O103" i="3" l="1"/>
  <c r="O58" i="3"/>
  <c r="O52" i="3"/>
  <c r="N132" i="3"/>
  <c r="N50" i="3"/>
  <c r="O132" i="3" l="1"/>
  <c r="O50" i="3"/>
  <c r="O112" i="3"/>
  <c r="N112" i="3"/>
  <c r="N61" i="3" l="1"/>
  <c r="N16" i="3"/>
  <c r="O61" i="3" l="1"/>
  <c r="O150" i="3"/>
  <c r="O16" i="3"/>
  <c r="N150" i="3"/>
  <c r="O59" i="3" l="1"/>
  <c r="N59" i="3"/>
  <c r="N23" i="3" l="1"/>
  <c r="O23" i="3" l="1"/>
  <c r="O91" i="3"/>
  <c r="N91" i="3"/>
  <c r="N55" i="3" l="1"/>
  <c r="O55" i="3"/>
  <c r="N54" i="3" l="1"/>
  <c r="O54" i="3"/>
  <c r="N134" i="3" l="1"/>
  <c r="N110" i="3"/>
  <c r="O110" i="3" l="1"/>
  <c r="O134" i="3"/>
  <c r="O71" i="3"/>
  <c r="N71" i="3"/>
  <c r="N63" i="3" l="1"/>
  <c r="N66" i="3"/>
  <c r="N48" i="3"/>
  <c r="N107" i="3"/>
  <c r="N142" i="3"/>
  <c r="N47" i="3"/>
  <c r="N18" i="3"/>
  <c r="N69" i="3"/>
  <c r="N149" i="3"/>
  <c r="N17" i="3"/>
  <c r="N57" i="3"/>
  <c r="N19" i="3"/>
  <c r="N89" i="3"/>
  <c r="N49" i="3"/>
  <c r="N90" i="3"/>
  <c r="N111" i="3"/>
  <c r="O57" i="3" l="1"/>
  <c r="O60" i="3"/>
  <c r="O107" i="3"/>
  <c r="O69" i="3"/>
  <c r="O18" i="3"/>
  <c r="O72" i="3"/>
  <c r="O142" i="3"/>
  <c r="N72" i="3"/>
  <c r="N60" i="3"/>
  <c r="O17" i="3"/>
  <c r="O149" i="3"/>
  <c r="O63" i="3"/>
  <c r="O47" i="3"/>
  <c r="O19" i="3"/>
  <c r="O48" i="3"/>
  <c r="O66" i="3"/>
  <c r="O111" i="3"/>
  <c r="O90" i="3"/>
  <c r="O89" i="3"/>
  <c r="N56" i="3" l="1"/>
  <c r="O56" i="3" l="1"/>
  <c r="O49" i="3" l="1"/>
  <c r="O73" i="3" l="1"/>
  <c r="N73" i="3"/>
  <c r="O25" i="3" l="1"/>
  <c r="N25" i="3"/>
  <c r="O108" i="3" l="1"/>
  <c r="N108" i="3"/>
  <c r="O24" i="3" l="1"/>
  <c r="N24" i="3" l="1"/>
  <c r="O70" i="3" l="1"/>
  <c r="N70" i="3"/>
  <c r="O141" i="3" l="1"/>
  <c r="N141" i="3" l="1"/>
  <c r="N109" i="3" l="1"/>
  <c r="O109" i="3"/>
  <c r="O43" i="3" l="1"/>
  <c r="N43" i="3"/>
  <c r="O88" i="3"/>
  <c r="N88" i="3"/>
  <c r="O22" i="3"/>
  <c r="N22" i="3"/>
  <c r="O65" i="3"/>
  <c r="N65" i="3"/>
  <c r="O86" i="3" l="1"/>
  <c r="N86" i="3" l="1"/>
  <c r="AD183" i="3" l="1"/>
  <c r="AD82" i="3" l="1"/>
  <c r="AD167" i="3" l="1"/>
  <c r="AD185" i="3" l="1"/>
  <c r="AD177" i="3" l="1"/>
  <c r="AD212" i="3"/>
  <c r="AD221" i="3"/>
  <c r="AD194" i="3" l="1"/>
  <c r="AD218" i="3"/>
  <c r="AN100" i="3" l="1"/>
  <c r="AD100" i="3"/>
  <c r="AD129" i="3" l="1"/>
  <c r="L10" i="3" l="1"/>
  <c r="M10" i="3" l="1"/>
  <c r="AD10" i="3"/>
  <c r="Q10" i="3"/>
  <c r="AC10" i="3"/>
  <c r="AD193" i="3"/>
  <c r="AC193" i="3"/>
  <c r="AC214" i="3"/>
  <c r="AD214" i="3"/>
  <c r="AD219" i="3"/>
  <c r="AD146" i="3" l="1"/>
  <c r="AD203" i="3"/>
  <c r="AD138" i="3"/>
  <c r="Q20" i="3"/>
  <c r="AD20" i="3"/>
  <c r="AC20" i="3"/>
  <c r="M20" i="3"/>
  <c r="AD87" i="3" l="1"/>
  <c r="AC87" i="3"/>
  <c r="Q87" i="3"/>
  <c r="M87" i="3"/>
  <c r="Q64" i="3" l="1"/>
  <c r="M64" i="3"/>
  <c r="AC64" i="3"/>
  <c r="AD64" i="3"/>
  <c r="AD171" i="3" l="1"/>
  <c r="AC171" i="3"/>
  <c r="AD45" i="3"/>
  <c r="AD144" i="3" l="1"/>
  <c r="AD39" i="3"/>
  <c r="AD176" i="3"/>
  <c r="AD186" i="3"/>
  <c r="AD97" i="3"/>
  <c r="AN97" i="3"/>
  <c r="L136" i="3"/>
  <c r="AD175" i="3"/>
  <c r="L103" i="3"/>
  <c r="AD152" i="3"/>
  <c r="AD179" i="3"/>
  <c r="AD216" i="3"/>
  <c r="Q136" i="3" l="1"/>
  <c r="AD136" i="3"/>
  <c r="M136" i="3"/>
  <c r="AC136" i="3"/>
  <c r="Q165" i="3"/>
  <c r="AD165" i="3"/>
  <c r="AC165" i="3"/>
  <c r="AD127" i="3"/>
  <c r="Q127" i="3"/>
  <c r="AC127" i="3"/>
  <c r="M103" i="3"/>
  <c r="Q103" i="3"/>
  <c r="AC103" i="3"/>
  <c r="AD103" i="3"/>
  <c r="AM156" i="3"/>
  <c r="AD220" i="3"/>
  <c r="Q169" i="3" l="1"/>
  <c r="AD169" i="3"/>
  <c r="AC169" i="3"/>
  <c r="L157" i="3"/>
  <c r="AM157" i="3"/>
  <c r="M157" i="3"/>
  <c r="Q157" i="3"/>
  <c r="AC157" i="3"/>
  <c r="AD157" i="3"/>
  <c r="AC156" i="3"/>
  <c r="Q156" i="3"/>
  <c r="AD156" i="3"/>
  <c r="AN93" i="3"/>
  <c r="AD205" i="3"/>
  <c r="Q158" i="3" l="1"/>
  <c r="AD158" i="3"/>
  <c r="AC158" i="3"/>
  <c r="AD217" i="3"/>
  <c r="AD170" i="3"/>
  <c r="AC170" i="3"/>
  <c r="Q58" i="3" l="1"/>
  <c r="AC58" i="3"/>
  <c r="AD58" i="3"/>
  <c r="M58" i="3"/>
  <c r="L132" i="3"/>
  <c r="L112" i="3"/>
  <c r="L50" i="3"/>
  <c r="AC112" i="3" l="1"/>
  <c r="M112" i="3"/>
  <c r="Q112" i="3"/>
  <c r="AD112" i="3"/>
  <c r="AD200" i="3"/>
  <c r="AC200" i="3"/>
  <c r="AC27" i="3"/>
  <c r="Q27" i="3"/>
  <c r="AD27" i="3"/>
  <c r="M50" i="3"/>
  <c r="AC50" i="3"/>
  <c r="AD50" i="3"/>
  <c r="Q50" i="3"/>
  <c r="M132" i="3"/>
  <c r="Q132" i="3"/>
  <c r="AD132" i="3"/>
  <c r="AC132" i="3"/>
  <c r="AN92" i="3" l="1"/>
  <c r="L61" i="3"/>
  <c r="AC92" i="3" l="1"/>
  <c r="AD92" i="3"/>
  <c r="Q92" i="3"/>
  <c r="AD160" i="3" l="1"/>
  <c r="AC160" i="3"/>
  <c r="AC191" i="3"/>
  <c r="AD191" i="3"/>
  <c r="AD211" i="3"/>
  <c r="AC211" i="3"/>
  <c r="Q114" i="3"/>
  <c r="AC114" i="3"/>
  <c r="AD114" i="3"/>
  <c r="AC36" i="3"/>
  <c r="Q36" i="3"/>
  <c r="AD36" i="3"/>
  <c r="M61" i="3"/>
  <c r="Q61" i="3"/>
  <c r="AC61" i="3"/>
  <c r="AD61" i="3"/>
  <c r="AD154" i="3"/>
  <c r="L16" i="3"/>
  <c r="AC16" i="3" l="1"/>
  <c r="Q16" i="3"/>
  <c r="AD16" i="3"/>
  <c r="M16" i="3"/>
  <c r="Q93" i="3"/>
  <c r="AC93" i="3"/>
  <c r="AD93" i="3"/>
  <c r="L24" i="3"/>
  <c r="L70" i="3"/>
  <c r="AC24" i="3" l="1"/>
  <c r="M24" i="3"/>
  <c r="AD24" i="3"/>
  <c r="Q24" i="3"/>
  <c r="AC166" i="3"/>
  <c r="AD166" i="3"/>
  <c r="AD210" i="3"/>
  <c r="AC210" i="3"/>
  <c r="AC105" i="3"/>
  <c r="AD105" i="3"/>
  <c r="AD133" i="3"/>
  <c r="Q133" i="3"/>
  <c r="AC133" i="3"/>
  <c r="Q70" i="3"/>
  <c r="AD70" i="3"/>
  <c r="AC70" i="3"/>
  <c r="M70" i="3"/>
  <c r="AC190" i="3" l="1"/>
  <c r="AD190" i="3"/>
  <c r="AD208" i="3" l="1"/>
  <c r="AC208" i="3"/>
  <c r="AD44" i="3"/>
  <c r="AC44" i="3"/>
  <c r="AC128" i="3"/>
  <c r="Q128" i="3"/>
  <c r="AD128" i="3"/>
  <c r="Q91" i="3"/>
  <c r="M91" i="3"/>
  <c r="AD91" i="3"/>
  <c r="AC91" i="3"/>
  <c r="S128" i="3"/>
  <c r="L23" i="3"/>
  <c r="AN91" i="3" l="1"/>
  <c r="AE93" i="3"/>
  <c r="L91" i="3"/>
  <c r="Q35" i="3" l="1"/>
  <c r="AC35" i="3"/>
  <c r="AD35" i="3"/>
  <c r="AC80" i="3"/>
  <c r="Q80" i="3"/>
  <c r="AD80" i="3"/>
  <c r="AD113" i="3"/>
  <c r="AC113" i="3"/>
  <c r="Q113" i="3"/>
  <c r="AD123" i="3"/>
  <c r="AC123" i="3"/>
  <c r="AN14" i="3" l="1"/>
  <c r="L14" i="3"/>
  <c r="Q14" i="3"/>
  <c r="M14" i="3"/>
  <c r="AC14" i="3"/>
  <c r="AD14" i="3"/>
  <c r="AN55" i="3" l="1"/>
  <c r="AF55" i="3"/>
  <c r="L55" i="3"/>
  <c r="AD37" i="3" l="1"/>
  <c r="AC37" i="3"/>
  <c r="L54" i="3" l="1"/>
  <c r="S54" i="3"/>
  <c r="AC54" i="3"/>
  <c r="AD54" i="3"/>
  <c r="M54" i="3"/>
  <c r="Q54" i="3"/>
  <c r="T54" i="3"/>
  <c r="L19" i="3" l="1"/>
  <c r="L13" i="3" l="1"/>
  <c r="AN13" i="3"/>
  <c r="Q143" i="3"/>
  <c r="AD143" i="3"/>
  <c r="AC143" i="3"/>
  <c r="L111" i="3"/>
  <c r="L142" i="3"/>
  <c r="L134" i="3"/>
  <c r="AD204" i="3"/>
  <c r="L149" i="3"/>
  <c r="L17" i="3"/>
  <c r="L66" i="3"/>
  <c r="L107" i="3"/>
  <c r="L110" i="3"/>
  <c r="L47" i="3"/>
  <c r="L18" i="3"/>
  <c r="L49" i="3"/>
  <c r="L48" i="3"/>
  <c r="AD139" i="3"/>
  <c r="L51" i="3"/>
  <c r="L57" i="3"/>
  <c r="L42" i="3"/>
  <c r="AF59" i="3" l="1"/>
  <c r="L60" i="3"/>
  <c r="AD18" i="3"/>
  <c r="M18" i="3"/>
  <c r="AC18" i="3"/>
  <c r="Q18" i="3"/>
  <c r="AC188" i="3"/>
  <c r="AD188" i="3"/>
  <c r="Q188" i="3"/>
  <c r="AD107" i="3"/>
  <c r="AC107" i="3"/>
  <c r="M107" i="3"/>
  <c r="AD142" i="3"/>
  <c r="M142" i="3"/>
  <c r="AC142" i="3"/>
  <c r="AC121" i="3"/>
  <c r="AD121" i="3"/>
  <c r="AC47" i="3"/>
  <c r="Q47" i="3"/>
  <c r="AD47" i="3"/>
  <c r="M47" i="3"/>
  <c r="Q120" i="3"/>
  <c r="AD120" i="3"/>
  <c r="AC120" i="3"/>
  <c r="AD89" i="3"/>
  <c r="AC89" i="3"/>
  <c r="M89" i="3"/>
  <c r="Q89" i="3"/>
  <c r="Q26" i="3"/>
  <c r="AD26" i="3"/>
  <c r="AC26" i="3"/>
  <c r="Q30" i="3"/>
  <c r="AC30" i="3"/>
  <c r="AD30" i="3"/>
  <c r="AC17" i="3"/>
  <c r="AD17" i="3"/>
  <c r="M17" i="3"/>
  <c r="Q17" i="3"/>
  <c r="AC90" i="3"/>
  <c r="Q90" i="3"/>
  <c r="AD90" i="3"/>
  <c r="M90" i="3"/>
  <c r="L90" i="3"/>
  <c r="AN90" i="3"/>
  <c r="U72" i="3"/>
  <c r="L72" i="3"/>
  <c r="AD75" i="3"/>
  <c r="AC75" i="3"/>
  <c r="Q75" i="3"/>
  <c r="AC28" i="3"/>
  <c r="Q28" i="3"/>
  <c r="AD28" i="3"/>
  <c r="AD32" i="3"/>
  <c r="AC32" i="3"/>
  <c r="Q32" i="3"/>
  <c r="M51" i="3"/>
  <c r="AD51" i="3"/>
  <c r="AC51" i="3"/>
  <c r="Q51" i="3"/>
  <c r="L15" i="3"/>
  <c r="AN15" i="3"/>
  <c r="Q19" i="3"/>
  <c r="AC19" i="3"/>
  <c r="M19" i="3"/>
  <c r="AD19" i="3"/>
  <c r="AD15" i="3"/>
  <c r="Q15" i="3"/>
  <c r="AC15" i="3"/>
  <c r="M15" i="3"/>
  <c r="AC57" i="3"/>
  <c r="AD57" i="3"/>
  <c r="Q57" i="3"/>
  <c r="M57" i="3"/>
  <c r="AC72" i="3"/>
  <c r="M72" i="3"/>
  <c r="Q72" i="3"/>
  <c r="AD72" i="3"/>
  <c r="Q48" i="3"/>
  <c r="M48" i="3"/>
  <c r="AD48" i="3"/>
  <c r="AC48" i="3"/>
  <c r="L89" i="3"/>
  <c r="AN89" i="3"/>
  <c r="Q66" i="3"/>
  <c r="AD66" i="3"/>
  <c r="AC66" i="3"/>
  <c r="M66" i="3"/>
  <c r="Q111" i="3"/>
  <c r="AC111" i="3"/>
  <c r="M111" i="3"/>
  <c r="AD111" i="3"/>
  <c r="AD63" i="3"/>
  <c r="M63" i="3"/>
  <c r="Q63" i="3"/>
  <c r="AC63" i="3"/>
  <c r="AD149" i="3"/>
  <c r="AC149" i="3"/>
  <c r="M149" i="3"/>
  <c r="AD134" i="3"/>
  <c r="M134" i="3"/>
  <c r="AC134" i="3"/>
  <c r="L141" i="3"/>
  <c r="Q78" i="3" l="1"/>
  <c r="AC78" i="3"/>
  <c r="AD78" i="3"/>
  <c r="AD34" i="3"/>
  <c r="Q34" i="3"/>
  <c r="AC34" i="3"/>
  <c r="AD182" i="3"/>
  <c r="AC182" i="3"/>
  <c r="AF84" i="3"/>
  <c r="L84" i="3"/>
  <c r="Q110" i="3"/>
  <c r="AC110" i="3"/>
  <c r="M110" i="3"/>
  <c r="AD110" i="3"/>
  <c r="AC76" i="3"/>
  <c r="Q76" i="3"/>
  <c r="AD76" i="3"/>
  <c r="AC189" i="3"/>
  <c r="Q189" i="3"/>
  <c r="AD189" i="3"/>
  <c r="AD38" i="3"/>
  <c r="AC38" i="3"/>
  <c r="Q60" i="3"/>
  <c r="AC60" i="3"/>
  <c r="M60" i="3"/>
  <c r="AD60" i="3"/>
  <c r="Q126" i="3"/>
  <c r="M126" i="3"/>
  <c r="AC126" i="3"/>
  <c r="AD126" i="3"/>
  <c r="AD79" i="3"/>
  <c r="AC79" i="3"/>
  <c r="Q79" i="3"/>
  <c r="AC55" i="3"/>
  <c r="M55" i="3"/>
  <c r="AD55" i="3"/>
  <c r="Q55" i="3"/>
  <c r="AC49" i="3" l="1"/>
  <c r="AD49" i="3"/>
  <c r="Q49" i="3"/>
  <c r="M49" i="3"/>
  <c r="L69" i="3" l="1"/>
  <c r="AD69" i="3" l="1"/>
  <c r="AC69" i="3"/>
  <c r="Q69" i="3"/>
  <c r="M69" i="3"/>
  <c r="AD106" i="3" l="1"/>
  <c r="AC106" i="3"/>
  <c r="L71" i="3"/>
  <c r="AC118" i="3" l="1"/>
  <c r="AD118" i="3"/>
  <c r="Q118" i="3"/>
  <c r="M71" i="3" l="1"/>
  <c r="AC71" i="3"/>
  <c r="AD71" i="3"/>
  <c r="Q71" i="3"/>
  <c r="L56" i="3" l="1"/>
  <c r="M56" i="3" l="1"/>
  <c r="AC56" i="3"/>
  <c r="AD56" i="3"/>
  <c r="Q56" i="3"/>
  <c r="M141" i="3" l="1"/>
  <c r="AD141" i="3"/>
  <c r="AC141" i="3"/>
  <c r="Q141" i="3"/>
  <c r="M59" i="3" l="1"/>
  <c r="AD59" i="3"/>
  <c r="AC59" i="3"/>
  <c r="Q59" i="3"/>
  <c r="AN94" i="3"/>
  <c r="L59" i="3" l="1"/>
  <c r="S59" i="3"/>
  <c r="AD94" i="3" l="1"/>
  <c r="AC94" i="3"/>
  <c r="Q94" i="3"/>
  <c r="M84" i="3" l="1"/>
  <c r="AD84" i="3"/>
  <c r="AC84" i="3"/>
  <c r="Q84" i="3"/>
  <c r="M42" i="3" l="1"/>
  <c r="AC42" i="3"/>
  <c r="AD42" i="3"/>
  <c r="Q42" i="3"/>
  <c r="Q13" i="3"/>
  <c r="M13" i="3"/>
  <c r="AD13" i="3"/>
  <c r="AC13" i="3"/>
  <c r="L21" i="3" l="1"/>
  <c r="L104" i="3"/>
  <c r="L52" i="3"/>
  <c r="AM159" i="3"/>
  <c r="AC199" i="3" l="1"/>
  <c r="AD199" i="3"/>
  <c r="Q199" i="3"/>
  <c r="M21" i="3"/>
  <c r="AD21" i="3"/>
  <c r="AC21" i="3"/>
  <c r="Q21" i="3"/>
  <c r="M104" i="3"/>
  <c r="AD104" i="3"/>
  <c r="AC104" i="3"/>
  <c r="Q104" i="3"/>
  <c r="AD159" i="3"/>
  <c r="Q159" i="3"/>
  <c r="AC159" i="3"/>
  <c r="AC52" i="3"/>
  <c r="M52" i="3"/>
  <c r="AD52" i="3"/>
  <c r="Q52" i="3"/>
  <c r="AD135" i="3"/>
  <c r="L150" i="3"/>
  <c r="M150" i="3" l="1"/>
  <c r="AC150" i="3"/>
  <c r="AD150" i="3"/>
  <c r="Q150" i="3"/>
  <c r="AC163" i="3" l="1"/>
  <c r="Q163" i="3"/>
  <c r="AD163" i="3"/>
  <c r="AD31" i="3" l="1"/>
  <c r="AC31" i="3"/>
  <c r="Q31" i="3"/>
  <c r="AD137" i="3" l="1"/>
  <c r="AD98" i="3" l="1"/>
  <c r="AN98" i="3"/>
  <c r="L73" i="3" l="1"/>
  <c r="M73" i="3" l="1"/>
  <c r="AC73" i="3"/>
  <c r="AD73" i="3"/>
  <c r="Q73" i="3"/>
  <c r="AD201" i="3"/>
  <c r="AC122" i="3" l="1"/>
  <c r="AD122" i="3"/>
  <c r="AC25" i="3"/>
  <c r="M25" i="3"/>
  <c r="AD25" i="3"/>
  <c r="Q25" i="3"/>
  <c r="L25" i="3"/>
  <c r="M108" i="3" l="1"/>
  <c r="AC108" i="3"/>
  <c r="AD108" i="3"/>
  <c r="Q108" i="3"/>
  <c r="AC192" i="3"/>
  <c r="AD192" i="3"/>
  <c r="L108" i="3"/>
  <c r="L109" i="3" l="1"/>
  <c r="AD109" i="3" l="1"/>
  <c r="M109" i="3"/>
  <c r="Q109" i="3"/>
  <c r="AC109" i="3"/>
  <c r="Q29" i="3"/>
  <c r="AD29" i="3"/>
  <c r="AC29" i="3"/>
  <c r="AC198" i="3" l="1"/>
  <c r="AD198" i="3"/>
  <c r="AD74" i="3"/>
  <c r="Q74" i="3"/>
  <c r="AC74" i="3"/>
  <c r="AC174" i="3"/>
  <c r="AD174" i="3"/>
  <c r="AD196" i="3" l="1"/>
  <c r="AC95" i="3" l="1"/>
  <c r="AD95" i="3"/>
  <c r="AD147" i="3"/>
  <c r="AD161" i="3"/>
  <c r="AN95" i="3"/>
  <c r="AD206" i="3"/>
  <c r="AD195" i="3"/>
  <c r="AD115" i="3" l="1"/>
  <c r="AC115" i="3"/>
  <c r="Q115" i="3"/>
  <c r="Q33" i="3"/>
  <c r="AC33" i="3"/>
  <c r="AD33" i="3"/>
  <c r="Q77" i="3" l="1"/>
  <c r="AD77" i="3"/>
  <c r="AC77" i="3"/>
  <c r="AN99" i="3" l="1"/>
  <c r="AD151" i="3"/>
  <c r="AD99" i="3"/>
  <c r="AD116" i="3"/>
  <c r="AD40" i="3"/>
  <c r="AD145" i="3"/>
  <c r="AD202" i="3"/>
  <c r="AD81" i="3" l="1"/>
  <c r="AN130" i="3" l="1"/>
  <c r="AN82" i="3" l="1"/>
  <c r="L20" i="3" l="1"/>
  <c r="L87" i="3" l="1"/>
  <c r="AN87" i="3"/>
  <c r="L64" i="3"/>
  <c r="L58" i="3" l="1"/>
  <c r="L63" i="3" l="1"/>
  <c r="AN96" i="3" l="1"/>
  <c r="AD96" i="3" l="1"/>
  <c r="AN12" i="3" l="1"/>
  <c r="L12" i="3"/>
  <c r="S12" i="3"/>
  <c r="S15" i="3" s="1"/>
  <c r="M12" i="3" l="1"/>
  <c r="AD12" i="3"/>
  <c r="AC12" i="3"/>
  <c r="Q12" i="3"/>
  <c r="M11" i="3" l="1"/>
  <c r="Q11" i="3"/>
  <c r="AD11" i="3"/>
  <c r="AC11" i="3"/>
  <c r="L11" i="3"/>
  <c r="AN11" i="3"/>
  <c r="L62" i="3"/>
  <c r="AD119" i="3" l="1"/>
  <c r="Q119" i="3"/>
  <c r="AC119" i="3"/>
  <c r="AD102" i="3" l="1"/>
  <c r="Q102" i="3"/>
  <c r="M102" i="3"/>
  <c r="AC102" i="3"/>
  <c r="M62" i="3"/>
  <c r="Q62" i="3"/>
  <c r="AD62" i="3"/>
  <c r="AC62" i="3"/>
  <c r="L102" i="3"/>
  <c r="AE105" i="3"/>
  <c r="AC23" i="3" l="1"/>
  <c r="Q23" i="3"/>
  <c r="AD23" i="3"/>
  <c r="M23" i="3"/>
  <c r="AF53" i="3" l="1"/>
  <c r="L53" i="3"/>
  <c r="L68" i="3"/>
  <c r="AE68" i="3"/>
  <c r="M53" i="3"/>
  <c r="Q53" i="3"/>
  <c r="AD53" i="3"/>
  <c r="AC53" i="3"/>
  <c r="AC68" i="3"/>
  <c r="M68" i="3"/>
  <c r="Q68" i="3"/>
  <c r="AD68" i="3"/>
  <c r="L67" i="3"/>
  <c r="AE67" i="3"/>
  <c r="AC67" i="3"/>
  <c r="AD67" i="3"/>
  <c r="Q67" i="3"/>
  <c r="M67" i="3"/>
  <c r="AD223" i="3" l="1"/>
  <c r="AD124" i="3" l="1"/>
  <c r="L43" i="3" l="1"/>
  <c r="L22" i="3"/>
  <c r="L65" i="3"/>
  <c r="L88" i="3" l="1"/>
  <c r="AN88" i="3"/>
  <c r="AC43" i="3"/>
  <c r="Q43" i="3"/>
  <c r="AD43" i="3"/>
  <c r="M43" i="3"/>
  <c r="M88" i="3"/>
  <c r="Q88" i="3"/>
  <c r="AC88" i="3"/>
  <c r="AD88" i="3"/>
  <c r="Q22" i="3"/>
  <c r="AC22" i="3"/>
  <c r="AD22" i="3"/>
  <c r="M22" i="3"/>
  <c r="Q65" i="3"/>
  <c r="AD65" i="3"/>
  <c r="M65" i="3"/>
  <c r="AC65" i="3"/>
  <c r="AN126" i="3" l="1"/>
  <c r="L126" i="3"/>
  <c r="AD86" i="3" l="1"/>
  <c r="AC86" i="3"/>
  <c r="M86" i="3"/>
  <c r="Q86" i="3"/>
  <c r="AN86" i="3"/>
  <c r="AF90" i="3"/>
  <c r="L86" i="3"/>
  <c r="AD227" i="3" l="1"/>
</calcChain>
</file>

<file path=xl/sharedStrings.xml><?xml version="1.0" encoding="utf-8"?>
<sst xmlns="http://schemas.openxmlformats.org/spreadsheetml/2006/main" count="245" uniqueCount="61">
  <si>
    <t>Наименование сетевых организаций</t>
  </si>
  <si>
    <t>2 полугодие</t>
  </si>
  <si>
    <t>Электроэнергия</t>
  </si>
  <si>
    <t xml:space="preserve">Мощность </t>
  </si>
  <si>
    <t>тыс.кВт.ч</t>
  </si>
  <si>
    <t>МВт</t>
  </si>
  <si>
    <t>ООО "Газпром энерго"</t>
  </si>
  <si>
    <t xml:space="preserve">Южно-Уральская дирекция по энергообеспечению - структурное подразделение Трансэнерго - филиала ОАО «РЖД» </t>
  </si>
  <si>
    <t xml:space="preserve">Куйбышевская дирекция по энергообеспечению - структурное подразделение Трансэнерго - филиала ОАО «РЖД» </t>
  </si>
  <si>
    <t xml:space="preserve">ООО "Экспертэнергоаудит" </t>
  </si>
  <si>
    <t>ООО "Электросетевая компания"</t>
  </si>
  <si>
    <t>ООО "Оренбургская территориальная сетевая компания"</t>
  </si>
  <si>
    <t>ООО "МК-Энерго"</t>
  </si>
  <si>
    <t>ООО "Сетьэнерготранс"</t>
  </si>
  <si>
    <t>ООО "Орские электрические сети"</t>
  </si>
  <si>
    <t>ООО "Уралэлектросеть"</t>
  </si>
  <si>
    <t>ООО "Оренбургэлектросеть"</t>
  </si>
  <si>
    <t>ООО "Энергокомплекс"</t>
  </si>
  <si>
    <t>ООО "Стройэнергосеть"</t>
  </si>
  <si>
    <t>ООО "Оренбургская городская сетевая компания"</t>
  </si>
  <si>
    <t>ООО "Энергетик"</t>
  </si>
  <si>
    <t>ООО "КЭС Оренбуржья"</t>
  </si>
  <si>
    <t>ООО "Терра"</t>
  </si>
  <si>
    <t>ООО "Электро-сетевое Предприятие"</t>
  </si>
  <si>
    <t xml:space="preserve"> ООО "Электро-сетевое Предприятие"</t>
  </si>
  <si>
    <t>АО "Оборонэнерго"</t>
  </si>
  <si>
    <t>ПАО "Гайский ГОК"</t>
  </si>
  <si>
    <t>АО "ПО "Стрела"</t>
  </si>
  <si>
    <t>ООО "Сети Плюс"</t>
  </si>
  <si>
    <t>ООО "БСЭК"</t>
  </si>
  <si>
    <t>ООО "МК-ЭНЕРГО ПЛЮС"</t>
  </si>
  <si>
    <t>АО "Электросеть"</t>
  </si>
  <si>
    <t>ООО"ЭнергоХолдинг"</t>
  </si>
  <si>
    <t>ООО Компания ОренбургЭнергоСервис"</t>
  </si>
  <si>
    <t>ООО "Оренэлектрострой"</t>
  </si>
  <si>
    <t>ООО "Оренбургские электрические сети"</t>
  </si>
  <si>
    <t>ООО"Оренбургские электрические сети"</t>
  </si>
  <si>
    <t>ООО"Энергозащита"</t>
  </si>
  <si>
    <t>ООО"Оренбургские электросети"</t>
  </si>
  <si>
    <t>справлю</t>
  </si>
  <si>
    <t>строка по структуре КЖД</t>
  </si>
  <si>
    <t>строка в структуре КЖД</t>
  </si>
  <si>
    <t>АО "Оренбургнефть"</t>
  </si>
  <si>
    <t>Филиал ПАО "Россети Волга" - «Оренбургэнерго»</t>
  </si>
  <si>
    <t>ООО "МК-ЭНЕРГО"</t>
  </si>
  <si>
    <t>ООО "Единая энергетическая система Оренбуржья"</t>
  </si>
  <si>
    <t>Объемы электроэнергии и мощности для расчета по индивидуальным тарифам на 2023 год</t>
  </si>
  <si>
    <t>ООО "Энергозащита"</t>
  </si>
  <si>
    <t>ООО "Межрайонные электрические сети"</t>
  </si>
  <si>
    <t>ООО "МК-Энерго плюс"</t>
  </si>
  <si>
    <t>два объема сложены</t>
  </si>
  <si>
    <t>очень маленький объем</t>
  </si>
  <si>
    <t>по верху и по низу</t>
  </si>
  <si>
    <t>ООО "ГЗОЦМ "ГАЙСКАЯ МЕДЬ"</t>
  </si>
  <si>
    <t>жду, сказали направили вам это точка бывшей инсити</t>
  </si>
  <si>
    <t>пока мелкие не выверила их структуру не подтягиваю поэтому неправильный объем стоит</t>
  </si>
  <si>
    <t>объединили две орг новые новые объемы вам направили ждем</t>
  </si>
  <si>
    <t>стоит правильно вы не  ту строчку посмотрели, итого в согласовании сверху стоит</t>
  </si>
  <si>
    <t>год</t>
  </si>
  <si>
    <t>АО «ОКЭС»</t>
  </si>
  <si>
    <t>Приложение к письму департамента от 06.12.22 г.  № 37/01-13/1945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</si>
</sst>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р_._-;\-* #,##0.00_р_._-;_-* &quot;-&quot;??_р_._-;_-@_-"/>
    <numFmt numFmtId="164" formatCode="0.000"/>
    <numFmt numFmtId="165" formatCode="0.000000"/>
    <numFmt numFmtId="167" formatCode="#,##0.00&quot;р.&quot;"/>
    <numFmt numFmtId="168" formatCode="#,##0.00_ ;\-#,##0.00\ "/>
    <numFmt numFmtId="169" formatCode="0.00000"/>
  </numFmts>
  <fonts count="10" x14ac:knownFonts="1">
    <font>
      <sz val="10"/>
      <name val="Arial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43" fontId="0" fillId="0" borderId="1" xfId="0" applyNumberFormat="1" applyFill="1" applyBorder="1" applyAlignment="1">
      <alignment horizontal="center" vertical="center" wrapText="1"/>
    </xf>
    <xf numFmtId="43" fontId="0" fillId="0" borderId="1" xfId="0" applyNumberFormat="1" applyFill="1" applyBorder="1"/>
    <xf numFmtId="43" fontId="0" fillId="0" borderId="1" xfId="0" applyNumberFormat="1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4" fontId="0" fillId="0" borderId="2" xfId="0" applyNumberFormat="1" applyFill="1" applyBorder="1" applyAlignment="1">
      <alignment horizontal="center" vertical="center" wrapText="1"/>
    </xf>
    <xf numFmtId="164" fontId="0" fillId="0" borderId="2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0" fillId="0" borderId="2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 vertical="center" wrapText="1"/>
    </xf>
    <xf numFmtId="164" fontId="0" fillId="0" borderId="0" xfId="0" applyNumberFormat="1" applyFill="1"/>
    <xf numFmtId="43" fontId="0" fillId="0" borderId="0" xfId="0" applyNumberFormat="1"/>
    <xf numFmtId="0" fontId="0" fillId="0" borderId="0" xfId="0" applyFill="1" applyAlignment="1">
      <alignment horizontal="left"/>
    </xf>
    <xf numFmtId="164" fontId="0" fillId="0" borderId="1" xfId="0" applyNumberFormat="1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43" fontId="0" fillId="0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165" fontId="0" fillId="0" borderId="0" xfId="0" applyNumberFormat="1"/>
    <xf numFmtId="165" fontId="0" fillId="2" borderId="0" xfId="0" applyNumberFormat="1" applyFill="1"/>
    <xf numFmtId="0" fontId="1" fillId="3" borderId="1" xfId="0" applyFont="1" applyFill="1" applyBorder="1" applyAlignment="1">
      <alignment horizontal="left" vertical="center" wrapText="1"/>
    </xf>
    <xf numFmtId="43" fontId="0" fillId="2" borderId="0" xfId="0" applyNumberFormat="1" applyFill="1"/>
    <xf numFmtId="43" fontId="0" fillId="2" borderId="1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43" fontId="0" fillId="2" borderId="1" xfId="0" applyNumberFormat="1" applyFill="1" applyBorder="1"/>
    <xf numFmtId="164" fontId="0" fillId="2" borderId="1" xfId="0" applyNumberFormat="1" applyFill="1" applyBorder="1" applyAlignment="1">
      <alignment horizontal="center" vertical="center" wrapText="1"/>
    </xf>
    <xf numFmtId="0" fontId="0" fillId="2" borderId="0" xfId="0" applyFill="1"/>
    <xf numFmtId="2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43" fontId="0" fillId="3" borderId="1" xfId="0" applyNumberFormat="1" applyFill="1" applyBorder="1" applyAlignment="1">
      <alignment horizontal="center" vertical="center" wrapText="1"/>
    </xf>
    <xf numFmtId="164" fontId="0" fillId="3" borderId="2" xfId="0" applyNumberFormat="1" applyFill="1" applyBorder="1" applyAlignment="1">
      <alignment horizontal="center" vertical="center" wrapText="1"/>
    </xf>
    <xf numFmtId="43" fontId="0" fillId="3" borderId="1" xfId="0" applyNumberFormat="1" applyFill="1" applyBorder="1"/>
    <xf numFmtId="164" fontId="0" fillId="3" borderId="1" xfId="0" applyNumberFormat="1" applyFill="1" applyBorder="1" applyAlignment="1">
      <alignment horizontal="center" vertical="center" wrapText="1"/>
    </xf>
    <xf numFmtId="43" fontId="0" fillId="3" borderId="0" xfId="0" applyNumberFormat="1" applyFill="1"/>
    <xf numFmtId="165" fontId="0" fillId="3" borderId="0" xfId="0" applyNumberFormat="1" applyFill="1"/>
    <xf numFmtId="0" fontId="1" fillId="3" borderId="1" xfId="1" applyFont="1" applyFill="1" applyBorder="1" applyAlignment="1">
      <alignment horizontal="left" vertical="center" wrapText="1"/>
    </xf>
    <xf numFmtId="2" fontId="1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2" fontId="0" fillId="0" borderId="0" xfId="0" applyNumberFormat="1"/>
    <xf numFmtId="165" fontId="0" fillId="4" borderId="0" xfId="0" applyNumberFormat="1" applyFill="1"/>
    <xf numFmtId="0" fontId="1" fillId="3" borderId="1" xfId="0" applyFont="1" applyFill="1" applyBorder="1" applyAlignment="1">
      <alignment vertical="center" wrapText="1"/>
    </xf>
    <xf numFmtId="165" fontId="3" fillId="0" borderId="0" xfId="0" applyNumberFormat="1" applyFont="1" applyAlignment="1"/>
    <xf numFmtId="165" fontId="5" fillId="3" borderId="0" xfId="0" applyNumberFormat="1" applyFont="1" applyFill="1"/>
    <xf numFmtId="164" fontId="0" fillId="0" borderId="0" xfId="0" applyNumberFormat="1"/>
    <xf numFmtId="0" fontId="3" fillId="0" borderId="0" xfId="0" applyFont="1"/>
    <xf numFmtId="2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0" fillId="2" borderId="0" xfId="0" applyNumberFormat="1" applyFill="1"/>
    <xf numFmtId="0" fontId="1" fillId="3" borderId="1" xfId="0" applyFont="1" applyFill="1" applyBorder="1" applyAlignment="1">
      <alignment horizontal="left" wrapText="1"/>
    </xf>
    <xf numFmtId="167" fontId="1" fillId="3" borderId="1" xfId="0" applyNumberFormat="1" applyFont="1" applyFill="1" applyBorder="1" applyAlignment="1">
      <alignment horizontal="left" wrapText="1"/>
    </xf>
    <xf numFmtId="164" fontId="0" fillId="3" borderId="0" xfId="0" applyNumberFormat="1" applyFill="1"/>
    <xf numFmtId="0" fontId="2" fillId="3" borderId="1" xfId="0" applyFont="1" applyFill="1" applyBorder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4" fillId="3" borderId="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4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8" fontId="1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0" fillId="0" borderId="1" xfId="0" applyBorder="1"/>
    <xf numFmtId="0" fontId="4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3" borderId="1" xfId="0" applyNumberFormat="1" applyFill="1" applyBorder="1"/>
    <xf numFmtId="164" fontId="7" fillId="3" borderId="1" xfId="0" applyNumberFormat="1" applyFont="1" applyFill="1" applyBorder="1"/>
    <xf numFmtId="164" fontId="0" fillId="0" borderId="1" xfId="0" applyNumberFormat="1" applyBorder="1"/>
    <xf numFmtId="164" fontId="7" fillId="5" borderId="1" xfId="0" applyNumberFormat="1" applyFont="1" applyFill="1" applyBorder="1"/>
    <xf numFmtId="0" fontId="4" fillId="3" borderId="1" xfId="0" applyFont="1" applyFill="1" applyBorder="1" applyAlignment="1">
      <alignment horizontal="left"/>
    </xf>
    <xf numFmtId="164" fontId="7" fillId="0" borderId="1" xfId="0" applyNumberFormat="1" applyFont="1" applyBorder="1"/>
    <xf numFmtId="2" fontId="7" fillId="3" borderId="0" xfId="0" applyNumberFormat="1" applyFont="1" applyFill="1"/>
    <xf numFmtId="0" fontId="6" fillId="3" borderId="1" xfId="0" applyFont="1" applyFill="1" applyBorder="1" applyAlignment="1">
      <alignment horizontal="left" vertical="center" wrapText="1"/>
    </xf>
    <xf numFmtId="169" fontId="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/>
    </xf>
    <xf numFmtId="164" fontId="0" fillId="6" borderId="1" xfId="0" applyNumberFormat="1" applyFill="1" applyBorder="1"/>
    <xf numFmtId="2" fontId="7" fillId="0" borderId="0" xfId="0" applyNumberFormat="1" applyFont="1"/>
    <xf numFmtId="0" fontId="7" fillId="0" borderId="0" xfId="0" applyFont="1"/>
    <xf numFmtId="2" fontId="0" fillId="7" borderId="0" xfId="0" applyNumberFormat="1" applyFill="1"/>
    <xf numFmtId="0" fontId="7" fillId="3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/>
    <xf numFmtId="43" fontId="0" fillId="0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54;&#1082;&#1091;&#1085;&#1100;/&#1056;&#1072;&#1073;&#1086;&#1095;&#1080;&#1081;%20&#1089;&#1090;&#1086;&#1083;/&#1064;&#1072;&#1073;&#1083;&#1086;&#1085;&#1057;%20&#1055;&#1056;&#1040;&#1042;&#1048;&#1051;&#1100;&#1053;&#1067;&#1052;%20&#1069;&#1054;&#1045;&#1057;&#1058;%20&#1089;%20&#1087;&#1086;&#1090;&#1077;&#1088;&#1103;&#1084;&#1080;%20&#1087;&#1086;%20&#1084;&#1080;&#1085;&#1086;&#1073;&#1086;&#1088;&#1086;&#1085;&#1077;/PROGNOZ.BUY.LOST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Заголовок"/>
      <sheetName val="Данные"/>
    </sheetNames>
    <sheetDataSet>
      <sheetData sheetId="0" refreshError="1"/>
      <sheetData sheetId="1" refreshError="1"/>
      <sheetData sheetId="2" refreshError="1">
        <row r="1268">
          <cell r="N1268" t="str">
            <v>ГУП "ОКЭС"</v>
          </cell>
        </row>
        <row r="1269">
          <cell r="N1269" t="str">
            <v>ЗАО "Завод синтетического спирта"</v>
          </cell>
        </row>
        <row r="1270">
          <cell r="N1270" t="str">
            <v>ЗАО "Оренбургрезинотехника"</v>
          </cell>
        </row>
        <row r="1271">
          <cell r="N1271" t="str">
            <v>ЗАО "Орпик"</v>
          </cell>
        </row>
        <row r="1272">
          <cell r="N1272" t="str">
            <v>ЗАО "Электросеть"</v>
          </cell>
        </row>
        <row r="1273">
          <cell r="N1273" t="str">
            <v>МП "КЭП" ЗАТО Комаровский</v>
          </cell>
        </row>
        <row r="1274">
          <cell r="N1274" t="str">
            <v>МУП ЖКХ г. Гай</v>
          </cell>
        </row>
        <row r="1275">
          <cell r="N1275" t="str">
            <v>ОАО "Бузулуктяжмаш"</v>
          </cell>
        </row>
        <row r="1276">
          <cell r="N1276" t="str">
            <v>ОАО "Гайский ГОК"</v>
          </cell>
        </row>
        <row r="1277">
          <cell r="N1277" t="str">
            <v>ОАО "Долина"</v>
          </cell>
        </row>
        <row r="1278">
          <cell r="N1278" t="str">
            <v>ОАО "Завод бурового оборудования"</v>
          </cell>
        </row>
        <row r="1279">
          <cell r="N1279" t="str">
            <v>ОАО "Механический завод"</v>
          </cell>
        </row>
        <row r="1280">
          <cell r="N1280" t="str">
            <v>ОАО "МК ОРМЕТО-ЮУМЗ"</v>
          </cell>
        </row>
        <row r="1281">
          <cell r="N1281" t="str">
            <v>ОАО "Оренбургский завод РТО"</v>
          </cell>
        </row>
        <row r="1282">
          <cell r="N1282" t="str">
            <v>ОАО "Оренбургуголь"</v>
          </cell>
        </row>
        <row r="1283">
          <cell r="N1283" t="str">
            <v>ОАО "Орскнефтеоргсинтез"</v>
          </cell>
        </row>
        <row r="1284">
          <cell r="N1284" t="str">
            <v>ОАО "ПО "Стрела"</v>
          </cell>
        </row>
        <row r="1285">
          <cell r="N1285" t="str">
            <v>ОАО "Приволжскнефтепровод"</v>
          </cell>
        </row>
        <row r="1286">
          <cell r="N1286" t="str">
            <v>ОАО "Элеватор"</v>
          </cell>
        </row>
        <row r="1287">
          <cell r="N1287" t="str">
            <v>ОАО "Южно-Уральский криолитовый завод"</v>
          </cell>
        </row>
        <row r="1288">
          <cell r="N1288" t="str">
            <v>ООО "Газпром трансгаз Екатеринбург"</v>
          </cell>
        </row>
        <row r="1289">
          <cell r="N1289" t="str">
            <v>ООО "Газпромэнерго"</v>
          </cell>
        </row>
        <row r="1290">
          <cell r="N1290" t="str">
            <v>ООО "Гайский завод по обработке цветных металлов"</v>
          </cell>
        </row>
        <row r="1291">
          <cell r="N1291" t="str">
            <v>ООО "Геосервис"</v>
          </cell>
        </row>
        <row r="1292">
          <cell r="N1292" t="str">
            <v>ООО "Жилстрой"</v>
          </cell>
        </row>
        <row r="1293">
          <cell r="N1293" t="str">
            <v>ООО "Медногорский медно-серный комбинат"</v>
          </cell>
        </row>
        <row r="1294">
          <cell r="N1294" t="str">
            <v>ООО "Оренбургэнергонефть"</v>
          </cell>
        </row>
        <row r="1295">
          <cell r="N1295" t="str">
            <v>ООО "Сервиснефтегаз"</v>
          </cell>
        </row>
        <row r="1296">
          <cell r="N1296" t="str">
            <v>ООО "Соль-Илецкий элеватор"</v>
          </cell>
        </row>
        <row r="1297">
          <cell r="N1297" t="str">
            <v>ООО "Стройэнерго"</v>
          </cell>
        </row>
        <row r="1298">
          <cell r="N1298" t="str">
            <v>ООО "СЭМ"</v>
          </cell>
        </row>
        <row r="1299">
          <cell r="N1299" t="str">
            <v>ООО "Технология"</v>
          </cell>
        </row>
        <row r="1300">
          <cell r="N1300" t="str">
            <v>ООО "Трансэлектросервис"</v>
          </cell>
        </row>
        <row r="1301">
          <cell r="N1301" t="str">
            <v>ООО "Управление коммунального хозяйства"</v>
          </cell>
        </row>
        <row r="1302">
          <cell r="N1302" t="str">
            <v>ООО "Энергетик"</v>
          </cell>
        </row>
        <row r="1303">
          <cell r="N1303" t="str">
            <v>ООО "Энергокомплекс"</v>
          </cell>
        </row>
        <row r="1304">
          <cell r="N1304" t="str">
            <v>Открытое Акционерное Общество "Гидропресс"</v>
          </cell>
        </row>
        <row r="1305">
          <cell r="N1305" t="str">
            <v>Открытое акционерное общество "Уральская Сталь"</v>
          </cell>
        </row>
        <row r="1306">
          <cell r="N1306" t="str">
            <v>СП Энергосбыт Куйбышевской железной дороги филиал ОАО "РЖД"</v>
          </cell>
        </row>
        <row r="1307">
          <cell r="N1307" t="str">
            <v>ФГКЭУ "Донгузская квартирно-эксплуатационная часть района"</v>
          </cell>
        </row>
        <row r="1308">
          <cell r="N1308" t="str">
            <v>ФГУП "Оренбургские авиалинии"</v>
          </cell>
        </row>
        <row r="1309">
          <cell r="N1309" t="str">
            <v>филиал ОАО "МРСК Волги" - "Оренбургэнерго"</v>
          </cell>
        </row>
        <row r="1310">
          <cell r="N1310" t="str">
            <v>Южно-Уральская железная дорога-филиал ОАО "Российские железные дороги"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U227"/>
  <sheetViews>
    <sheetView tabSelected="1" zoomScale="110" zoomScaleNormal="11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:B7"/>
    </sheetView>
  </sheetViews>
  <sheetFormatPr defaultRowHeight="15" customHeight="1" x14ac:dyDescent="0.2"/>
  <cols>
    <col min="1" max="1" width="49" style="15" customWidth="1"/>
    <col min="2" max="3" width="15.140625" customWidth="1"/>
    <col min="4" max="4" width="14.140625" hidden="1" customWidth="1"/>
    <col min="5" max="5" width="14.85546875" hidden="1" customWidth="1"/>
    <col min="6" max="6" width="13.140625" hidden="1" customWidth="1"/>
    <col min="7" max="7" width="11.28515625" hidden="1" customWidth="1"/>
    <col min="8" max="8" width="9.140625" hidden="1" customWidth="1"/>
    <col min="9" max="9" width="11.42578125" hidden="1" customWidth="1"/>
    <col min="10" max="11" width="9.140625" hidden="1" customWidth="1"/>
    <col min="12" max="12" width="14.7109375" hidden="1" customWidth="1"/>
    <col min="13" max="13" width="9.140625" hidden="1" customWidth="1"/>
    <col min="14" max="14" width="15.140625" hidden="1" customWidth="1"/>
    <col min="15" max="16" width="9.140625" hidden="1" customWidth="1"/>
    <col min="17" max="17" width="17.5703125" hidden="1" customWidth="1"/>
    <col min="18" max="18" width="11.5703125" hidden="1" customWidth="1"/>
    <col min="19" max="19" width="25.42578125" hidden="1" customWidth="1"/>
    <col min="20" max="30" width="0" hidden="1" customWidth="1"/>
    <col min="31" max="32" width="10" hidden="1" customWidth="1"/>
    <col min="33" max="34" width="10.5703125" hidden="1" customWidth="1"/>
    <col min="35" max="35" width="0" hidden="1" customWidth="1"/>
    <col min="36" max="36" width="11.5703125" hidden="1" customWidth="1"/>
    <col min="37" max="38" width="0" hidden="1" customWidth="1"/>
    <col min="39" max="39" width="16.140625" hidden="1" customWidth="1"/>
    <col min="40" max="40" width="14.5703125" hidden="1" customWidth="1"/>
    <col min="41" max="44" width="0" hidden="1" customWidth="1"/>
    <col min="256" max="256" width="60" customWidth="1"/>
    <col min="257" max="258" width="15.140625" customWidth="1"/>
    <col min="259" max="259" width="14.140625" customWidth="1"/>
    <col min="260" max="260" width="14.85546875" customWidth="1"/>
    <col min="261" max="271" width="0" hidden="1" customWidth="1"/>
    <col min="512" max="512" width="60" customWidth="1"/>
    <col min="513" max="514" width="15.140625" customWidth="1"/>
    <col min="515" max="515" width="14.140625" customWidth="1"/>
    <col min="516" max="516" width="14.85546875" customWidth="1"/>
    <col min="517" max="527" width="0" hidden="1" customWidth="1"/>
    <col min="768" max="768" width="60" customWidth="1"/>
    <col min="769" max="770" width="15.140625" customWidth="1"/>
    <col min="771" max="771" width="14.140625" customWidth="1"/>
    <col min="772" max="772" width="14.85546875" customWidth="1"/>
    <col min="773" max="783" width="0" hidden="1" customWidth="1"/>
    <col min="1024" max="1024" width="60" customWidth="1"/>
    <col min="1025" max="1026" width="15.140625" customWidth="1"/>
    <col min="1027" max="1027" width="14.140625" customWidth="1"/>
    <col min="1028" max="1028" width="14.85546875" customWidth="1"/>
    <col min="1029" max="1039" width="0" hidden="1" customWidth="1"/>
    <col min="1280" max="1280" width="60" customWidth="1"/>
    <col min="1281" max="1282" width="15.140625" customWidth="1"/>
    <col min="1283" max="1283" width="14.140625" customWidth="1"/>
    <col min="1284" max="1284" width="14.85546875" customWidth="1"/>
    <col min="1285" max="1295" width="0" hidden="1" customWidth="1"/>
    <col min="1536" max="1536" width="60" customWidth="1"/>
    <col min="1537" max="1538" width="15.140625" customWidth="1"/>
    <col min="1539" max="1539" width="14.140625" customWidth="1"/>
    <col min="1540" max="1540" width="14.85546875" customWidth="1"/>
    <col min="1541" max="1551" width="0" hidden="1" customWidth="1"/>
    <col min="1792" max="1792" width="60" customWidth="1"/>
    <col min="1793" max="1794" width="15.140625" customWidth="1"/>
    <col min="1795" max="1795" width="14.140625" customWidth="1"/>
    <col min="1796" max="1796" width="14.85546875" customWidth="1"/>
    <col min="1797" max="1807" width="0" hidden="1" customWidth="1"/>
    <col min="2048" max="2048" width="60" customWidth="1"/>
    <col min="2049" max="2050" width="15.140625" customWidth="1"/>
    <col min="2051" max="2051" width="14.140625" customWidth="1"/>
    <col min="2052" max="2052" width="14.85546875" customWidth="1"/>
    <col min="2053" max="2063" width="0" hidden="1" customWidth="1"/>
    <col min="2304" max="2304" width="60" customWidth="1"/>
    <col min="2305" max="2306" width="15.140625" customWidth="1"/>
    <col min="2307" max="2307" width="14.140625" customWidth="1"/>
    <col min="2308" max="2308" width="14.85546875" customWidth="1"/>
    <col min="2309" max="2319" width="0" hidden="1" customWidth="1"/>
    <col min="2560" max="2560" width="60" customWidth="1"/>
    <col min="2561" max="2562" width="15.140625" customWidth="1"/>
    <col min="2563" max="2563" width="14.140625" customWidth="1"/>
    <col min="2564" max="2564" width="14.85546875" customWidth="1"/>
    <col min="2565" max="2575" width="0" hidden="1" customWidth="1"/>
    <col min="2816" max="2816" width="60" customWidth="1"/>
    <col min="2817" max="2818" width="15.140625" customWidth="1"/>
    <col min="2819" max="2819" width="14.140625" customWidth="1"/>
    <col min="2820" max="2820" width="14.85546875" customWidth="1"/>
    <col min="2821" max="2831" width="0" hidden="1" customWidth="1"/>
    <col min="3072" max="3072" width="60" customWidth="1"/>
    <col min="3073" max="3074" width="15.140625" customWidth="1"/>
    <col min="3075" max="3075" width="14.140625" customWidth="1"/>
    <col min="3076" max="3076" width="14.85546875" customWidth="1"/>
    <col min="3077" max="3087" width="0" hidden="1" customWidth="1"/>
    <col min="3328" max="3328" width="60" customWidth="1"/>
    <col min="3329" max="3330" width="15.140625" customWidth="1"/>
    <col min="3331" max="3331" width="14.140625" customWidth="1"/>
    <col min="3332" max="3332" width="14.85546875" customWidth="1"/>
    <col min="3333" max="3343" width="0" hidden="1" customWidth="1"/>
    <col min="3584" max="3584" width="60" customWidth="1"/>
    <col min="3585" max="3586" width="15.140625" customWidth="1"/>
    <col min="3587" max="3587" width="14.140625" customWidth="1"/>
    <col min="3588" max="3588" width="14.85546875" customWidth="1"/>
    <col min="3589" max="3599" width="0" hidden="1" customWidth="1"/>
    <col min="3840" max="3840" width="60" customWidth="1"/>
    <col min="3841" max="3842" width="15.140625" customWidth="1"/>
    <col min="3843" max="3843" width="14.140625" customWidth="1"/>
    <col min="3844" max="3844" width="14.85546875" customWidth="1"/>
    <col min="3845" max="3855" width="0" hidden="1" customWidth="1"/>
    <col min="4096" max="4096" width="60" customWidth="1"/>
    <col min="4097" max="4098" width="15.140625" customWidth="1"/>
    <col min="4099" max="4099" width="14.140625" customWidth="1"/>
    <col min="4100" max="4100" width="14.85546875" customWidth="1"/>
    <col min="4101" max="4111" width="0" hidden="1" customWidth="1"/>
    <col min="4352" max="4352" width="60" customWidth="1"/>
    <col min="4353" max="4354" width="15.140625" customWidth="1"/>
    <col min="4355" max="4355" width="14.140625" customWidth="1"/>
    <col min="4356" max="4356" width="14.85546875" customWidth="1"/>
    <col min="4357" max="4367" width="0" hidden="1" customWidth="1"/>
    <col min="4608" max="4608" width="60" customWidth="1"/>
    <col min="4609" max="4610" width="15.140625" customWidth="1"/>
    <col min="4611" max="4611" width="14.140625" customWidth="1"/>
    <col min="4612" max="4612" width="14.85546875" customWidth="1"/>
    <col min="4613" max="4623" width="0" hidden="1" customWidth="1"/>
    <col min="4864" max="4864" width="60" customWidth="1"/>
    <col min="4865" max="4866" width="15.140625" customWidth="1"/>
    <col min="4867" max="4867" width="14.140625" customWidth="1"/>
    <col min="4868" max="4868" width="14.85546875" customWidth="1"/>
    <col min="4869" max="4879" width="0" hidden="1" customWidth="1"/>
    <col min="5120" max="5120" width="60" customWidth="1"/>
    <col min="5121" max="5122" width="15.140625" customWidth="1"/>
    <col min="5123" max="5123" width="14.140625" customWidth="1"/>
    <col min="5124" max="5124" width="14.85546875" customWidth="1"/>
    <col min="5125" max="5135" width="0" hidden="1" customWidth="1"/>
    <col min="5376" max="5376" width="60" customWidth="1"/>
    <col min="5377" max="5378" width="15.140625" customWidth="1"/>
    <col min="5379" max="5379" width="14.140625" customWidth="1"/>
    <col min="5380" max="5380" width="14.85546875" customWidth="1"/>
    <col min="5381" max="5391" width="0" hidden="1" customWidth="1"/>
    <col min="5632" max="5632" width="60" customWidth="1"/>
    <col min="5633" max="5634" width="15.140625" customWidth="1"/>
    <col min="5635" max="5635" width="14.140625" customWidth="1"/>
    <col min="5636" max="5636" width="14.85546875" customWidth="1"/>
    <col min="5637" max="5647" width="0" hidden="1" customWidth="1"/>
    <col min="5888" max="5888" width="60" customWidth="1"/>
    <col min="5889" max="5890" width="15.140625" customWidth="1"/>
    <col min="5891" max="5891" width="14.140625" customWidth="1"/>
    <col min="5892" max="5892" width="14.85546875" customWidth="1"/>
    <col min="5893" max="5903" width="0" hidden="1" customWidth="1"/>
    <col min="6144" max="6144" width="60" customWidth="1"/>
    <col min="6145" max="6146" width="15.140625" customWidth="1"/>
    <col min="6147" max="6147" width="14.140625" customWidth="1"/>
    <col min="6148" max="6148" width="14.85546875" customWidth="1"/>
    <col min="6149" max="6159" width="0" hidden="1" customWidth="1"/>
    <col min="6400" max="6400" width="60" customWidth="1"/>
    <col min="6401" max="6402" width="15.140625" customWidth="1"/>
    <col min="6403" max="6403" width="14.140625" customWidth="1"/>
    <col min="6404" max="6404" width="14.85546875" customWidth="1"/>
    <col min="6405" max="6415" width="0" hidden="1" customWidth="1"/>
    <col min="6656" max="6656" width="60" customWidth="1"/>
    <col min="6657" max="6658" width="15.140625" customWidth="1"/>
    <col min="6659" max="6659" width="14.140625" customWidth="1"/>
    <col min="6660" max="6660" width="14.85546875" customWidth="1"/>
    <col min="6661" max="6671" width="0" hidden="1" customWidth="1"/>
    <col min="6912" max="6912" width="60" customWidth="1"/>
    <col min="6913" max="6914" width="15.140625" customWidth="1"/>
    <col min="6915" max="6915" width="14.140625" customWidth="1"/>
    <col min="6916" max="6916" width="14.85546875" customWidth="1"/>
    <col min="6917" max="6927" width="0" hidden="1" customWidth="1"/>
    <col min="7168" max="7168" width="60" customWidth="1"/>
    <col min="7169" max="7170" width="15.140625" customWidth="1"/>
    <col min="7171" max="7171" width="14.140625" customWidth="1"/>
    <col min="7172" max="7172" width="14.85546875" customWidth="1"/>
    <col min="7173" max="7183" width="0" hidden="1" customWidth="1"/>
    <col min="7424" max="7424" width="60" customWidth="1"/>
    <col min="7425" max="7426" width="15.140625" customWidth="1"/>
    <col min="7427" max="7427" width="14.140625" customWidth="1"/>
    <col min="7428" max="7428" width="14.85546875" customWidth="1"/>
    <col min="7429" max="7439" width="0" hidden="1" customWidth="1"/>
    <col min="7680" max="7680" width="60" customWidth="1"/>
    <col min="7681" max="7682" width="15.140625" customWidth="1"/>
    <col min="7683" max="7683" width="14.140625" customWidth="1"/>
    <col min="7684" max="7684" width="14.85546875" customWidth="1"/>
    <col min="7685" max="7695" width="0" hidden="1" customWidth="1"/>
    <col min="7936" max="7936" width="60" customWidth="1"/>
    <col min="7937" max="7938" width="15.140625" customWidth="1"/>
    <col min="7939" max="7939" width="14.140625" customWidth="1"/>
    <col min="7940" max="7940" width="14.85546875" customWidth="1"/>
    <col min="7941" max="7951" width="0" hidden="1" customWidth="1"/>
    <col min="8192" max="8192" width="60" customWidth="1"/>
    <col min="8193" max="8194" width="15.140625" customWidth="1"/>
    <col min="8195" max="8195" width="14.140625" customWidth="1"/>
    <col min="8196" max="8196" width="14.85546875" customWidth="1"/>
    <col min="8197" max="8207" width="0" hidden="1" customWidth="1"/>
    <col min="8448" max="8448" width="60" customWidth="1"/>
    <col min="8449" max="8450" width="15.140625" customWidth="1"/>
    <col min="8451" max="8451" width="14.140625" customWidth="1"/>
    <col min="8452" max="8452" width="14.85546875" customWidth="1"/>
    <col min="8453" max="8463" width="0" hidden="1" customWidth="1"/>
    <col min="8704" max="8704" width="60" customWidth="1"/>
    <col min="8705" max="8706" width="15.140625" customWidth="1"/>
    <col min="8707" max="8707" width="14.140625" customWidth="1"/>
    <col min="8708" max="8708" width="14.85546875" customWidth="1"/>
    <col min="8709" max="8719" width="0" hidden="1" customWidth="1"/>
    <col min="8960" max="8960" width="60" customWidth="1"/>
    <col min="8961" max="8962" width="15.140625" customWidth="1"/>
    <col min="8963" max="8963" width="14.140625" customWidth="1"/>
    <col min="8964" max="8964" width="14.85546875" customWidth="1"/>
    <col min="8965" max="8975" width="0" hidden="1" customWidth="1"/>
    <col min="9216" max="9216" width="60" customWidth="1"/>
    <col min="9217" max="9218" width="15.140625" customWidth="1"/>
    <col min="9219" max="9219" width="14.140625" customWidth="1"/>
    <col min="9220" max="9220" width="14.85546875" customWidth="1"/>
    <col min="9221" max="9231" width="0" hidden="1" customWidth="1"/>
    <col min="9472" max="9472" width="60" customWidth="1"/>
    <col min="9473" max="9474" width="15.140625" customWidth="1"/>
    <col min="9475" max="9475" width="14.140625" customWidth="1"/>
    <col min="9476" max="9476" width="14.85546875" customWidth="1"/>
    <col min="9477" max="9487" width="0" hidden="1" customWidth="1"/>
    <col min="9728" max="9728" width="60" customWidth="1"/>
    <col min="9729" max="9730" width="15.140625" customWidth="1"/>
    <col min="9731" max="9731" width="14.140625" customWidth="1"/>
    <col min="9732" max="9732" width="14.85546875" customWidth="1"/>
    <col min="9733" max="9743" width="0" hidden="1" customWidth="1"/>
    <col min="9984" max="9984" width="60" customWidth="1"/>
    <col min="9985" max="9986" width="15.140625" customWidth="1"/>
    <col min="9987" max="9987" width="14.140625" customWidth="1"/>
    <col min="9988" max="9988" width="14.85546875" customWidth="1"/>
    <col min="9989" max="9999" width="0" hidden="1" customWidth="1"/>
    <col min="10240" max="10240" width="60" customWidth="1"/>
    <col min="10241" max="10242" width="15.140625" customWidth="1"/>
    <col min="10243" max="10243" width="14.140625" customWidth="1"/>
    <col min="10244" max="10244" width="14.85546875" customWidth="1"/>
    <col min="10245" max="10255" width="0" hidden="1" customWidth="1"/>
    <col min="10496" max="10496" width="60" customWidth="1"/>
    <col min="10497" max="10498" width="15.140625" customWidth="1"/>
    <col min="10499" max="10499" width="14.140625" customWidth="1"/>
    <col min="10500" max="10500" width="14.85546875" customWidth="1"/>
    <col min="10501" max="10511" width="0" hidden="1" customWidth="1"/>
    <col min="10752" max="10752" width="60" customWidth="1"/>
    <col min="10753" max="10754" width="15.140625" customWidth="1"/>
    <col min="10755" max="10755" width="14.140625" customWidth="1"/>
    <col min="10756" max="10756" width="14.85546875" customWidth="1"/>
    <col min="10757" max="10767" width="0" hidden="1" customWidth="1"/>
    <col min="11008" max="11008" width="60" customWidth="1"/>
    <col min="11009" max="11010" width="15.140625" customWidth="1"/>
    <col min="11011" max="11011" width="14.140625" customWidth="1"/>
    <col min="11012" max="11012" width="14.85546875" customWidth="1"/>
    <col min="11013" max="11023" width="0" hidden="1" customWidth="1"/>
    <col min="11264" max="11264" width="60" customWidth="1"/>
    <col min="11265" max="11266" width="15.140625" customWidth="1"/>
    <col min="11267" max="11267" width="14.140625" customWidth="1"/>
    <col min="11268" max="11268" width="14.85546875" customWidth="1"/>
    <col min="11269" max="11279" width="0" hidden="1" customWidth="1"/>
    <col min="11520" max="11520" width="60" customWidth="1"/>
    <col min="11521" max="11522" width="15.140625" customWidth="1"/>
    <col min="11523" max="11523" width="14.140625" customWidth="1"/>
    <col min="11524" max="11524" width="14.85546875" customWidth="1"/>
    <col min="11525" max="11535" width="0" hidden="1" customWidth="1"/>
    <col min="11776" max="11776" width="60" customWidth="1"/>
    <col min="11777" max="11778" width="15.140625" customWidth="1"/>
    <col min="11779" max="11779" width="14.140625" customWidth="1"/>
    <col min="11780" max="11780" width="14.85546875" customWidth="1"/>
    <col min="11781" max="11791" width="0" hidden="1" customWidth="1"/>
    <col min="12032" max="12032" width="60" customWidth="1"/>
    <col min="12033" max="12034" width="15.140625" customWidth="1"/>
    <col min="12035" max="12035" width="14.140625" customWidth="1"/>
    <col min="12036" max="12036" width="14.85546875" customWidth="1"/>
    <col min="12037" max="12047" width="0" hidden="1" customWidth="1"/>
    <col min="12288" max="12288" width="60" customWidth="1"/>
    <col min="12289" max="12290" width="15.140625" customWidth="1"/>
    <col min="12291" max="12291" width="14.140625" customWidth="1"/>
    <col min="12292" max="12292" width="14.85546875" customWidth="1"/>
    <col min="12293" max="12303" width="0" hidden="1" customWidth="1"/>
    <col min="12544" max="12544" width="60" customWidth="1"/>
    <col min="12545" max="12546" width="15.140625" customWidth="1"/>
    <col min="12547" max="12547" width="14.140625" customWidth="1"/>
    <col min="12548" max="12548" width="14.85546875" customWidth="1"/>
    <col min="12549" max="12559" width="0" hidden="1" customWidth="1"/>
    <col min="12800" max="12800" width="60" customWidth="1"/>
    <col min="12801" max="12802" width="15.140625" customWidth="1"/>
    <col min="12803" max="12803" width="14.140625" customWidth="1"/>
    <col min="12804" max="12804" width="14.85546875" customWidth="1"/>
    <col min="12805" max="12815" width="0" hidden="1" customWidth="1"/>
    <col min="13056" max="13056" width="60" customWidth="1"/>
    <col min="13057" max="13058" width="15.140625" customWidth="1"/>
    <col min="13059" max="13059" width="14.140625" customWidth="1"/>
    <col min="13060" max="13060" width="14.85546875" customWidth="1"/>
    <col min="13061" max="13071" width="0" hidden="1" customWidth="1"/>
    <col min="13312" max="13312" width="60" customWidth="1"/>
    <col min="13313" max="13314" width="15.140625" customWidth="1"/>
    <col min="13315" max="13315" width="14.140625" customWidth="1"/>
    <col min="13316" max="13316" width="14.85546875" customWidth="1"/>
    <col min="13317" max="13327" width="0" hidden="1" customWidth="1"/>
    <col min="13568" max="13568" width="60" customWidth="1"/>
    <col min="13569" max="13570" width="15.140625" customWidth="1"/>
    <col min="13571" max="13571" width="14.140625" customWidth="1"/>
    <col min="13572" max="13572" width="14.85546875" customWidth="1"/>
    <col min="13573" max="13583" width="0" hidden="1" customWidth="1"/>
    <col min="13824" max="13824" width="60" customWidth="1"/>
    <col min="13825" max="13826" width="15.140625" customWidth="1"/>
    <col min="13827" max="13827" width="14.140625" customWidth="1"/>
    <col min="13828" max="13828" width="14.85546875" customWidth="1"/>
    <col min="13829" max="13839" width="0" hidden="1" customWidth="1"/>
    <col min="14080" max="14080" width="60" customWidth="1"/>
    <col min="14081" max="14082" width="15.140625" customWidth="1"/>
    <col min="14083" max="14083" width="14.140625" customWidth="1"/>
    <col min="14084" max="14084" width="14.85546875" customWidth="1"/>
    <col min="14085" max="14095" width="0" hidden="1" customWidth="1"/>
    <col min="14336" max="14336" width="60" customWidth="1"/>
    <col min="14337" max="14338" width="15.140625" customWidth="1"/>
    <col min="14339" max="14339" width="14.140625" customWidth="1"/>
    <col min="14340" max="14340" width="14.85546875" customWidth="1"/>
    <col min="14341" max="14351" width="0" hidden="1" customWidth="1"/>
    <col min="14592" max="14592" width="60" customWidth="1"/>
    <col min="14593" max="14594" width="15.140625" customWidth="1"/>
    <col min="14595" max="14595" width="14.140625" customWidth="1"/>
    <col min="14596" max="14596" width="14.85546875" customWidth="1"/>
    <col min="14597" max="14607" width="0" hidden="1" customWidth="1"/>
    <col min="14848" max="14848" width="60" customWidth="1"/>
    <col min="14849" max="14850" width="15.140625" customWidth="1"/>
    <col min="14851" max="14851" width="14.140625" customWidth="1"/>
    <col min="14852" max="14852" width="14.85546875" customWidth="1"/>
    <col min="14853" max="14863" width="0" hidden="1" customWidth="1"/>
    <col min="15104" max="15104" width="60" customWidth="1"/>
    <col min="15105" max="15106" width="15.140625" customWidth="1"/>
    <col min="15107" max="15107" width="14.140625" customWidth="1"/>
    <col min="15108" max="15108" width="14.85546875" customWidth="1"/>
    <col min="15109" max="15119" width="0" hidden="1" customWidth="1"/>
    <col min="15360" max="15360" width="60" customWidth="1"/>
    <col min="15361" max="15362" width="15.140625" customWidth="1"/>
    <col min="15363" max="15363" width="14.140625" customWidth="1"/>
    <col min="15364" max="15364" width="14.85546875" customWidth="1"/>
    <col min="15365" max="15375" width="0" hidden="1" customWidth="1"/>
    <col min="15616" max="15616" width="60" customWidth="1"/>
    <col min="15617" max="15618" width="15.140625" customWidth="1"/>
    <col min="15619" max="15619" width="14.140625" customWidth="1"/>
    <col min="15620" max="15620" width="14.85546875" customWidth="1"/>
    <col min="15621" max="15631" width="0" hidden="1" customWidth="1"/>
    <col min="15872" max="15872" width="60" customWidth="1"/>
    <col min="15873" max="15874" width="15.140625" customWidth="1"/>
    <col min="15875" max="15875" width="14.140625" customWidth="1"/>
    <col min="15876" max="15876" width="14.85546875" customWidth="1"/>
    <col min="15877" max="15887" width="0" hidden="1" customWidth="1"/>
    <col min="16128" max="16128" width="60" customWidth="1"/>
    <col min="16129" max="16130" width="15.140625" customWidth="1"/>
    <col min="16131" max="16131" width="14.140625" customWidth="1"/>
    <col min="16132" max="16132" width="14.85546875" customWidth="1"/>
    <col min="16133" max="16143" width="0" hidden="1" customWidth="1"/>
  </cols>
  <sheetData>
    <row r="1" spans="1:40" ht="15" customHeight="1" x14ac:dyDescent="0.2">
      <c r="B1" s="98" t="s">
        <v>60</v>
      </c>
      <c r="C1" s="98"/>
      <c r="D1" s="90"/>
      <c r="E1" s="91"/>
    </row>
    <row r="2" spans="1:40" ht="48" customHeight="1" x14ac:dyDescent="0.2">
      <c r="B2" s="98"/>
      <c r="C2" s="98"/>
      <c r="D2" s="91"/>
      <c r="E2" s="91"/>
    </row>
    <row r="3" spans="1:40" ht="36" customHeight="1" x14ac:dyDescent="0.2">
      <c r="A3" s="92" t="s">
        <v>46</v>
      </c>
      <c r="B3" s="92"/>
      <c r="C3" s="92"/>
      <c r="D3" s="91"/>
      <c r="E3" s="91"/>
    </row>
    <row r="4" spans="1:40" ht="15" customHeight="1" x14ac:dyDescent="0.2">
      <c r="A4" s="93" t="s">
        <v>0</v>
      </c>
      <c r="B4" s="95" t="s">
        <v>58</v>
      </c>
      <c r="C4" s="96"/>
      <c r="D4" s="95" t="s">
        <v>1</v>
      </c>
      <c r="E4" s="96"/>
    </row>
    <row r="5" spans="1:40" ht="15" customHeight="1" x14ac:dyDescent="0.2">
      <c r="A5" s="94"/>
      <c r="B5" s="25" t="s">
        <v>2</v>
      </c>
      <c r="C5" s="25" t="s">
        <v>3</v>
      </c>
      <c r="D5" s="25" t="s">
        <v>2</v>
      </c>
      <c r="E5" s="25" t="s">
        <v>3</v>
      </c>
    </row>
    <row r="6" spans="1:40" ht="44.25" customHeight="1" x14ac:dyDescent="0.2">
      <c r="A6" s="94"/>
      <c r="B6" s="97" t="s">
        <v>4</v>
      </c>
      <c r="C6" s="97" t="s">
        <v>5</v>
      </c>
      <c r="D6" s="97" t="s">
        <v>4</v>
      </c>
      <c r="E6" s="97" t="s">
        <v>5</v>
      </c>
    </row>
    <row r="7" spans="1:40" ht="15" customHeight="1" x14ac:dyDescent="0.2">
      <c r="A7" s="94"/>
      <c r="B7" s="97"/>
      <c r="C7" s="97"/>
      <c r="D7" s="97"/>
      <c r="E7" s="97"/>
    </row>
    <row r="8" spans="1:40" s="1" customFormat="1" ht="15" customHeight="1" x14ac:dyDescent="0.2">
      <c r="A8" s="23">
        <v>1</v>
      </c>
      <c r="B8" s="24">
        <v>2</v>
      </c>
      <c r="C8" s="24">
        <v>3</v>
      </c>
      <c r="D8" s="24">
        <v>4</v>
      </c>
      <c r="E8" s="24">
        <v>5</v>
      </c>
    </row>
    <row r="9" spans="1:40" ht="15.75" x14ac:dyDescent="0.2">
      <c r="A9" s="63" t="s">
        <v>59</v>
      </c>
      <c r="B9" s="64"/>
      <c r="C9" s="64"/>
      <c r="D9" s="64"/>
      <c r="E9" s="64"/>
      <c r="AD9" s="70"/>
    </row>
    <row r="10" spans="1:40" ht="12.75" x14ac:dyDescent="0.2">
      <c r="A10" s="28" t="s">
        <v>23</v>
      </c>
      <c r="B10" s="35">
        <v>1030.9999999999998</v>
      </c>
      <c r="C10" s="36">
        <v>0.3</v>
      </c>
      <c r="D10" s="35">
        <v>531.99999999999989</v>
      </c>
      <c r="E10" s="36">
        <v>0.3</v>
      </c>
      <c r="G10" s="3">
        <v>102.00000000000001</v>
      </c>
      <c r="H10" s="8">
        <v>0.05</v>
      </c>
      <c r="I10" s="4">
        <v>84</v>
      </c>
      <c r="J10" s="12">
        <v>0.05</v>
      </c>
      <c r="L10" s="14">
        <f>B10-G10</f>
        <v>928.99999999999977</v>
      </c>
      <c r="M10" s="14">
        <f>C10-H10</f>
        <v>0.25</v>
      </c>
      <c r="N10" s="14">
        <f>D10-I10</f>
        <v>447.99999999999989</v>
      </c>
      <c r="O10" s="14">
        <f>E10-J10</f>
        <v>0.25</v>
      </c>
      <c r="Q10" s="51">
        <f>E10-C10</f>
        <v>0</v>
      </c>
      <c r="S10" s="47"/>
      <c r="AC10" s="52">
        <f>C10-E10</f>
        <v>0</v>
      </c>
      <c r="AD10" s="75">
        <f t="shared" ref="AD10:AD76" si="0">C10-E10</f>
        <v>0</v>
      </c>
    </row>
    <row r="11" spans="1:40" ht="12.75" x14ac:dyDescent="0.2">
      <c r="A11" s="28" t="s">
        <v>6</v>
      </c>
      <c r="B11" s="35">
        <v>3285</v>
      </c>
      <c r="C11" s="36">
        <v>0.63</v>
      </c>
      <c r="D11" s="35">
        <v>1738</v>
      </c>
      <c r="E11" s="36">
        <v>0.63</v>
      </c>
      <c r="G11" s="3">
        <v>836</v>
      </c>
      <c r="H11" s="8">
        <v>0.318</v>
      </c>
      <c r="I11" s="4">
        <v>987</v>
      </c>
      <c r="J11" s="12">
        <v>0.318</v>
      </c>
      <c r="L11" s="14">
        <f t="shared" ref="L11:O63" si="1">B11-G11</f>
        <v>2449</v>
      </c>
      <c r="M11" s="14">
        <f t="shared" si="1"/>
        <v>0.312</v>
      </c>
      <c r="N11" s="14">
        <f t="shared" si="1"/>
        <v>751</v>
      </c>
      <c r="O11" s="14">
        <f t="shared" si="1"/>
        <v>0.312</v>
      </c>
      <c r="Q11" s="51">
        <f t="shared" ref="Q11:Q62" si="2">E11-C11</f>
        <v>0</v>
      </c>
      <c r="S11" s="47"/>
      <c r="AC11" s="52">
        <f t="shared" ref="AC11:AC58" si="3">C11-E11</f>
        <v>0</v>
      </c>
      <c r="AD11" s="75">
        <f t="shared" si="0"/>
        <v>0</v>
      </c>
      <c r="AN11" s="47">
        <f>B11+D11</f>
        <v>5023</v>
      </c>
    </row>
    <row r="12" spans="1:40" ht="12.75" x14ac:dyDescent="0.2">
      <c r="A12" s="28" t="s">
        <v>43</v>
      </c>
      <c r="B12" s="35">
        <v>1082505</v>
      </c>
      <c r="C12" s="36">
        <v>239.47100000000003</v>
      </c>
      <c r="D12" s="35">
        <v>544643</v>
      </c>
      <c r="E12" s="36">
        <v>239.47100000000003</v>
      </c>
      <c r="G12" s="3">
        <v>477469</v>
      </c>
      <c r="H12" s="8">
        <v>220.06700000000004</v>
      </c>
      <c r="I12" s="4">
        <v>453268</v>
      </c>
      <c r="J12" s="12">
        <v>220.06700000000004</v>
      </c>
      <c r="L12" s="14">
        <f t="shared" si="1"/>
        <v>605036</v>
      </c>
      <c r="M12" s="14">
        <f t="shared" si="1"/>
        <v>19.403999999999996</v>
      </c>
      <c r="N12" s="14">
        <f t="shared" si="1"/>
        <v>91375</v>
      </c>
      <c r="O12" s="14">
        <f t="shared" si="1"/>
        <v>19.403999999999996</v>
      </c>
      <c r="Q12" s="51">
        <f t="shared" si="2"/>
        <v>0</v>
      </c>
      <c r="S12" s="47">
        <f>B12+D12</f>
        <v>1627148</v>
      </c>
      <c r="U12">
        <v>232.48500000000001</v>
      </c>
      <c r="W12" t="s">
        <v>39</v>
      </c>
      <c r="AC12" s="52">
        <f t="shared" si="3"/>
        <v>0</v>
      </c>
      <c r="AD12" s="75">
        <f t="shared" si="0"/>
        <v>0</v>
      </c>
      <c r="AN12" s="47">
        <f>B12+D12</f>
        <v>1627148</v>
      </c>
    </row>
    <row r="13" spans="1:40" ht="12.75" x14ac:dyDescent="0.2">
      <c r="A13" s="28" t="s">
        <v>31</v>
      </c>
      <c r="B13" s="35">
        <v>8155</v>
      </c>
      <c r="C13" s="36">
        <v>1.54</v>
      </c>
      <c r="D13" s="35">
        <v>4035</v>
      </c>
      <c r="E13" s="36">
        <v>1.54</v>
      </c>
      <c r="G13" s="3">
        <v>4967</v>
      </c>
      <c r="H13" s="8">
        <v>1.77</v>
      </c>
      <c r="I13" s="4">
        <v>4697</v>
      </c>
      <c r="J13" s="12">
        <v>1.77</v>
      </c>
      <c r="L13" s="14">
        <f t="shared" si="1"/>
        <v>3188</v>
      </c>
      <c r="M13" s="14">
        <f t="shared" si="1"/>
        <v>-0.22999999999999998</v>
      </c>
      <c r="N13" s="14">
        <f t="shared" si="1"/>
        <v>-662</v>
      </c>
      <c r="O13" s="14">
        <f t="shared" si="1"/>
        <v>-0.22999999999999998</v>
      </c>
      <c r="Q13" s="51">
        <f t="shared" si="2"/>
        <v>0</v>
      </c>
      <c r="S13" s="47"/>
      <c r="AC13" s="52">
        <f t="shared" si="3"/>
        <v>0</v>
      </c>
      <c r="AD13" s="75">
        <f t="shared" si="0"/>
        <v>0</v>
      </c>
      <c r="AN13" s="47">
        <f>B13+D13</f>
        <v>12190</v>
      </c>
    </row>
    <row r="14" spans="1:40" ht="38.25" x14ac:dyDescent="0.2">
      <c r="A14" s="28" t="s">
        <v>7</v>
      </c>
      <c r="B14" s="35">
        <v>22700</v>
      </c>
      <c r="C14" s="36">
        <v>3.61</v>
      </c>
      <c r="D14" s="35">
        <v>11154</v>
      </c>
      <c r="E14" s="36">
        <v>3.61</v>
      </c>
      <c r="G14" s="3">
        <v>10535</v>
      </c>
      <c r="H14" s="8">
        <v>3.31</v>
      </c>
      <c r="I14" s="4">
        <v>9581</v>
      </c>
      <c r="J14" s="12">
        <v>3.31</v>
      </c>
      <c r="L14" s="14">
        <f t="shared" si="1"/>
        <v>12165</v>
      </c>
      <c r="M14" s="14">
        <f t="shared" si="1"/>
        <v>0.29999999999999982</v>
      </c>
      <c r="N14" s="14">
        <f t="shared" si="1"/>
        <v>1573</v>
      </c>
      <c r="O14" s="14">
        <f t="shared" si="1"/>
        <v>0.29999999999999982</v>
      </c>
      <c r="Q14" s="51">
        <f t="shared" si="2"/>
        <v>0</v>
      </c>
      <c r="S14" s="47">
        <f>1014341000/1000</f>
        <v>1014341</v>
      </c>
      <c r="AC14" s="52">
        <f t="shared" si="3"/>
        <v>0</v>
      </c>
      <c r="AD14" s="75">
        <f t="shared" si="0"/>
        <v>0</v>
      </c>
      <c r="AM14" s="47"/>
      <c r="AN14" s="47">
        <f>B14+D14</f>
        <v>33854</v>
      </c>
    </row>
    <row r="15" spans="1:40" ht="38.25" x14ac:dyDescent="0.2">
      <c r="A15" s="28" t="s">
        <v>8</v>
      </c>
      <c r="B15" s="35">
        <v>20160</v>
      </c>
      <c r="C15" s="36">
        <v>3.149999999999999</v>
      </c>
      <c r="D15" s="35">
        <v>9917</v>
      </c>
      <c r="E15" s="36">
        <v>3.149999999999999</v>
      </c>
      <c r="G15" s="3">
        <v>10461</v>
      </c>
      <c r="H15" s="8">
        <v>3.5</v>
      </c>
      <c r="I15" s="4">
        <v>10620</v>
      </c>
      <c r="J15" s="12">
        <v>3.5</v>
      </c>
      <c r="L15" s="14">
        <f t="shared" si="1"/>
        <v>9699</v>
      </c>
      <c r="M15" s="14">
        <f t="shared" si="1"/>
        <v>-0.35000000000000098</v>
      </c>
      <c r="N15" s="14">
        <f t="shared" si="1"/>
        <v>-703</v>
      </c>
      <c r="O15" s="14">
        <f t="shared" si="1"/>
        <v>-0.35000000000000098</v>
      </c>
      <c r="Q15" s="51">
        <f t="shared" si="2"/>
        <v>0</v>
      </c>
      <c r="S15" s="47">
        <f>S14-S12</f>
        <v>-612807</v>
      </c>
      <c r="AC15" s="52">
        <f t="shared" si="3"/>
        <v>0</v>
      </c>
      <c r="AD15" s="75">
        <f t="shared" si="0"/>
        <v>0</v>
      </c>
      <c r="AN15" s="47">
        <f>B15+D15</f>
        <v>30077</v>
      </c>
    </row>
    <row r="16" spans="1:40" ht="12.75" x14ac:dyDescent="0.2">
      <c r="A16" s="28" t="s">
        <v>45</v>
      </c>
      <c r="B16" s="35">
        <v>950</v>
      </c>
      <c r="C16" s="36">
        <v>0.27</v>
      </c>
      <c r="D16" s="35">
        <v>434.99999999999994</v>
      </c>
      <c r="E16" s="36">
        <v>0.27</v>
      </c>
      <c r="G16" s="3">
        <v>1726</v>
      </c>
      <c r="H16" s="8">
        <v>0.95199999999999996</v>
      </c>
      <c r="I16" s="4">
        <v>1835</v>
      </c>
      <c r="J16" s="12">
        <v>0.95199999999999996</v>
      </c>
      <c r="L16" s="14">
        <f t="shared" si="1"/>
        <v>-776</v>
      </c>
      <c r="M16" s="14">
        <f t="shared" si="1"/>
        <v>-0.68199999999999994</v>
      </c>
      <c r="N16" s="14">
        <f t="shared" si="1"/>
        <v>-1400</v>
      </c>
      <c r="O16" s="14">
        <f t="shared" si="1"/>
        <v>-0.68199999999999994</v>
      </c>
      <c r="Q16" s="51">
        <f t="shared" si="2"/>
        <v>0</v>
      </c>
      <c r="S16" s="47"/>
      <c r="AC16" s="52">
        <f t="shared" si="3"/>
        <v>0</v>
      </c>
      <c r="AD16" s="75">
        <f t="shared" si="0"/>
        <v>0</v>
      </c>
    </row>
    <row r="17" spans="1:32" ht="12.75" x14ac:dyDescent="0.2">
      <c r="A17" s="28" t="s">
        <v>9</v>
      </c>
      <c r="B17" s="35">
        <v>1897</v>
      </c>
      <c r="C17" s="36">
        <v>0.55000000000000004</v>
      </c>
      <c r="D17" s="35">
        <v>930.00000000000011</v>
      </c>
      <c r="E17" s="36">
        <v>0.55000000000000004</v>
      </c>
      <c r="G17" s="3">
        <v>1761</v>
      </c>
      <c r="H17" s="8">
        <v>0.48000000000000009</v>
      </c>
      <c r="I17" s="4">
        <v>1808</v>
      </c>
      <c r="J17" s="12">
        <v>0.48000000000000009</v>
      </c>
      <c r="L17" s="14">
        <f t="shared" si="1"/>
        <v>136</v>
      </c>
      <c r="M17" s="14">
        <f t="shared" si="1"/>
        <v>6.9999999999999951E-2</v>
      </c>
      <c r="N17" s="14">
        <f t="shared" si="1"/>
        <v>-877.99999999999989</v>
      </c>
      <c r="O17" s="14">
        <f t="shared" si="1"/>
        <v>6.9999999999999951E-2</v>
      </c>
      <c r="Q17" s="51">
        <f t="shared" si="2"/>
        <v>0</v>
      </c>
      <c r="S17" s="47"/>
      <c r="AC17" s="52">
        <f t="shared" si="3"/>
        <v>0</v>
      </c>
      <c r="AD17" s="75">
        <f t="shared" si="0"/>
        <v>0</v>
      </c>
    </row>
    <row r="18" spans="1:32" ht="12.75" x14ac:dyDescent="0.2">
      <c r="A18" s="28" t="s">
        <v>10</v>
      </c>
      <c r="B18" s="35">
        <v>794</v>
      </c>
      <c r="C18" s="36">
        <v>0.22700000000000001</v>
      </c>
      <c r="D18" s="35">
        <v>371</v>
      </c>
      <c r="E18" s="36">
        <v>0.22700000000000001</v>
      </c>
      <c r="G18" s="3">
        <v>351</v>
      </c>
      <c r="H18" s="8">
        <v>0.14500000000000002</v>
      </c>
      <c r="I18" s="4">
        <v>229</v>
      </c>
      <c r="J18" s="12">
        <v>0.14500000000000002</v>
      </c>
      <c r="L18" s="14">
        <f t="shared" si="1"/>
        <v>443</v>
      </c>
      <c r="M18" s="14">
        <f t="shared" si="1"/>
        <v>8.199999999999999E-2</v>
      </c>
      <c r="N18" s="14">
        <f t="shared" si="1"/>
        <v>142</v>
      </c>
      <c r="O18" s="14">
        <f t="shared" si="1"/>
        <v>8.199999999999999E-2</v>
      </c>
      <c r="Q18" s="51">
        <f t="shared" si="2"/>
        <v>0</v>
      </c>
      <c r="S18" s="47"/>
      <c r="AC18" s="52">
        <f t="shared" si="3"/>
        <v>0</v>
      </c>
      <c r="AD18" s="75">
        <f t="shared" si="0"/>
        <v>0</v>
      </c>
    </row>
    <row r="19" spans="1:32" ht="12.75" x14ac:dyDescent="0.2">
      <c r="A19" s="28" t="s">
        <v>42</v>
      </c>
      <c r="B19" s="54">
        <v>24680</v>
      </c>
      <c r="C19" s="55">
        <v>3.44</v>
      </c>
      <c r="D19" s="54">
        <v>12358</v>
      </c>
      <c r="E19" s="55">
        <v>3.44</v>
      </c>
      <c r="G19" s="3">
        <v>11390</v>
      </c>
      <c r="H19" s="8">
        <v>3.91</v>
      </c>
      <c r="I19" s="4">
        <v>10913</v>
      </c>
      <c r="J19" s="12">
        <v>3.91</v>
      </c>
      <c r="L19" s="14">
        <f t="shared" si="1"/>
        <v>13290</v>
      </c>
      <c r="M19" s="14">
        <f t="shared" si="1"/>
        <v>-0.4700000000000002</v>
      </c>
      <c r="N19" s="14">
        <f t="shared" si="1"/>
        <v>1445</v>
      </c>
      <c r="O19" s="14">
        <f t="shared" si="1"/>
        <v>-0.4700000000000002</v>
      </c>
      <c r="Q19" s="51">
        <f t="shared" si="2"/>
        <v>0</v>
      </c>
      <c r="S19" s="47"/>
      <c r="AC19" s="52">
        <f t="shared" si="3"/>
        <v>0</v>
      </c>
      <c r="AD19" s="75">
        <f t="shared" si="0"/>
        <v>0</v>
      </c>
      <c r="AF19" s="53"/>
    </row>
    <row r="20" spans="1:32" ht="12.75" x14ac:dyDescent="0.2">
      <c r="A20" s="28" t="s">
        <v>11</v>
      </c>
      <c r="B20" s="35">
        <v>3871.0000000000009</v>
      </c>
      <c r="C20" s="36">
        <v>1.1060000000000001</v>
      </c>
      <c r="D20" s="35">
        <v>2035.0000000000007</v>
      </c>
      <c r="E20" s="36">
        <v>1.1060000000000001</v>
      </c>
      <c r="G20" s="3">
        <v>58</v>
      </c>
      <c r="H20" s="8">
        <v>0.04</v>
      </c>
      <c r="I20" s="4">
        <v>60</v>
      </c>
      <c r="J20" s="12">
        <v>0.04</v>
      </c>
      <c r="L20" s="14">
        <f t="shared" si="1"/>
        <v>3813.0000000000009</v>
      </c>
      <c r="M20" s="14">
        <f t="shared" si="1"/>
        <v>1.0660000000000001</v>
      </c>
      <c r="N20" s="14">
        <f t="shared" si="1"/>
        <v>1975.0000000000007</v>
      </c>
      <c r="O20" s="14">
        <f t="shared" si="1"/>
        <v>1.0660000000000001</v>
      </c>
      <c r="Q20" s="51">
        <f t="shared" si="2"/>
        <v>0</v>
      </c>
      <c r="S20" s="47"/>
      <c r="AC20" s="52">
        <f t="shared" si="3"/>
        <v>0</v>
      </c>
      <c r="AD20" s="75">
        <f t="shared" si="0"/>
        <v>0</v>
      </c>
    </row>
    <row r="21" spans="1:32" ht="12.75" x14ac:dyDescent="0.2">
      <c r="A21" s="28" t="s">
        <v>12</v>
      </c>
      <c r="B21" s="35">
        <v>986.00000000000011</v>
      </c>
      <c r="C21" s="36">
        <v>0.28000000000000003</v>
      </c>
      <c r="D21" s="35">
        <v>497</v>
      </c>
      <c r="E21" s="36">
        <v>0.28000000000000003</v>
      </c>
      <c r="G21" s="3">
        <v>148</v>
      </c>
      <c r="H21" s="8">
        <v>9.0000000000000011E-2</v>
      </c>
      <c r="I21" s="4">
        <v>166</v>
      </c>
      <c r="J21" s="12">
        <v>9.0000000000000011E-2</v>
      </c>
      <c r="L21" s="14">
        <f t="shared" si="1"/>
        <v>838.00000000000011</v>
      </c>
      <c r="M21" s="14">
        <f t="shared" si="1"/>
        <v>0.19</v>
      </c>
      <c r="N21" s="14">
        <f t="shared" si="1"/>
        <v>331</v>
      </c>
      <c r="O21" s="14">
        <f t="shared" si="1"/>
        <v>0.19</v>
      </c>
      <c r="Q21" s="51">
        <f t="shared" si="2"/>
        <v>0</v>
      </c>
      <c r="S21" s="47"/>
      <c r="AC21" s="52">
        <f t="shared" si="3"/>
        <v>0</v>
      </c>
      <c r="AD21" s="75">
        <f t="shared" si="0"/>
        <v>0</v>
      </c>
    </row>
    <row r="22" spans="1:32" ht="12.75" x14ac:dyDescent="0.2">
      <c r="A22" s="28" t="s">
        <v>13</v>
      </c>
      <c r="B22" s="35">
        <v>1424</v>
      </c>
      <c r="C22" s="36">
        <v>0.41</v>
      </c>
      <c r="D22" s="35">
        <v>737</v>
      </c>
      <c r="E22" s="36">
        <v>0.41</v>
      </c>
      <c r="G22" s="3">
        <v>52</v>
      </c>
      <c r="H22" s="8">
        <v>3.0000000000000002E-2</v>
      </c>
      <c r="I22" s="4">
        <v>46</v>
      </c>
      <c r="J22" s="12">
        <v>3.0000000000000002E-2</v>
      </c>
      <c r="L22" s="14">
        <f t="shared" si="1"/>
        <v>1372</v>
      </c>
      <c r="M22" s="14">
        <f t="shared" si="1"/>
        <v>0.37999999999999995</v>
      </c>
      <c r="N22" s="14">
        <f t="shared" si="1"/>
        <v>691</v>
      </c>
      <c r="O22" s="14">
        <f t="shared" si="1"/>
        <v>0.37999999999999995</v>
      </c>
      <c r="Q22" s="26">
        <f t="shared" si="2"/>
        <v>0</v>
      </c>
      <c r="S22" s="47"/>
      <c r="AC22" s="52">
        <f t="shared" si="3"/>
        <v>0</v>
      </c>
      <c r="AD22" s="75">
        <f t="shared" si="0"/>
        <v>0</v>
      </c>
    </row>
    <row r="23" spans="1:32" ht="12.75" x14ac:dyDescent="0.2">
      <c r="A23" s="28" t="s">
        <v>14</v>
      </c>
      <c r="B23" s="35">
        <v>1775</v>
      </c>
      <c r="C23" s="36">
        <v>0.5099999999999999</v>
      </c>
      <c r="D23" s="35">
        <v>966.99999999999989</v>
      </c>
      <c r="E23" s="36">
        <v>0.5099999999999999</v>
      </c>
      <c r="G23" s="3">
        <v>257</v>
      </c>
      <c r="H23" s="8">
        <v>0.14499999999999996</v>
      </c>
      <c r="I23" s="4">
        <v>221</v>
      </c>
      <c r="J23" s="12">
        <v>0.14499999999999996</v>
      </c>
      <c r="L23" s="14">
        <f t="shared" si="1"/>
        <v>1518</v>
      </c>
      <c r="M23" s="14">
        <f t="shared" si="1"/>
        <v>0.36499999999999994</v>
      </c>
      <c r="N23" s="14">
        <f t="shared" si="1"/>
        <v>745.99999999999989</v>
      </c>
      <c r="O23" s="14">
        <f t="shared" si="1"/>
        <v>0.36499999999999994</v>
      </c>
      <c r="Q23" s="26">
        <f t="shared" si="2"/>
        <v>0</v>
      </c>
      <c r="S23" s="47"/>
      <c r="AC23" s="52">
        <f t="shared" si="3"/>
        <v>0</v>
      </c>
      <c r="AD23" s="75">
        <f t="shared" si="0"/>
        <v>0</v>
      </c>
    </row>
    <row r="24" spans="1:32" ht="12.75" x14ac:dyDescent="0.2">
      <c r="A24" s="28" t="s">
        <v>15</v>
      </c>
      <c r="B24" s="35">
        <v>620</v>
      </c>
      <c r="C24" s="36">
        <v>0.17799999999999999</v>
      </c>
      <c r="D24" s="35">
        <v>346.00000000000006</v>
      </c>
      <c r="E24" s="36">
        <v>0.17799999999999999</v>
      </c>
      <c r="G24" s="3">
        <v>342</v>
      </c>
      <c r="H24" s="8">
        <v>0.20999999999999996</v>
      </c>
      <c r="I24" s="4">
        <v>377.99999999999994</v>
      </c>
      <c r="J24" s="12">
        <v>0.20999999999999996</v>
      </c>
      <c r="L24" s="14">
        <f t="shared" si="1"/>
        <v>278</v>
      </c>
      <c r="M24" s="14">
        <f t="shared" si="1"/>
        <v>-3.1999999999999973E-2</v>
      </c>
      <c r="N24" s="14">
        <f t="shared" si="1"/>
        <v>-31.999999999999886</v>
      </c>
      <c r="O24" s="14">
        <f t="shared" si="1"/>
        <v>-3.1999999999999973E-2</v>
      </c>
      <c r="Q24" s="26">
        <f t="shared" si="2"/>
        <v>0</v>
      </c>
      <c r="S24" s="47"/>
      <c r="AC24" s="52">
        <f t="shared" si="3"/>
        <v>0</v>
      </c>
      <c r="AD24" s="75">
        <f t="shared" si="0"/>
        <v>0</v>
      </c>
    </row>
    <row r="25" spans="1:32" ht="12.75" x14ac:dyDescent="0.2">
      <c r="A25" s="28" t="s">
        <v>30</v>
      </c>
      <c r="B25" s="35">
        <v>3473.0000000000005</v>
      </c>
      <c r="C25" s="36">
        <v>0.99</v>
      </c>
      <c r="D25" s="35">
        <v>1717.0000000000002</v>
      </c>
      <c r="E25" s="36">
        <v>0.99</v>
      </c>
      <c r="G25" s="3">
        <v>783</v>
      </c>
      <c r="H25" s="8">
        <v>0.32</v>
      </c>
      <c r="I25" s="4">
        <v>817</v>
      </c>
      <c r="J25" s="12">
        <v>0.32</v>
      </c>
      <c r="L25" s="14">
        <f t="shared" si="1"/>
        <v>2690.0000000000005</v>
      </c>
      <c r="M25" s="14">
        <f t="shared" si="1"/>
        <v>0.66999999999999993</v>
      </c>
      <c r="N25" s="14">
        <f t="shared" si="1"/>
        <v>900.00000000000023</v>
      </c>
      <c r="O25" s="14">
        <f t="shared" si="1"/>
        <v>0.66999999999999993</v>
      </c>
      <c r="Q25" s="26">
        <f t="shared" si="2"/>
        <v>0</v>
      </c>
      <c r="S25" s="47"/>
      <c r="AC25" s="52">
        <f t="shared" si="3"/>
        <v>0</v>
      </c>
      <c r="AD25" s="75">
        <f t="shared" si="0"/>
        <v>0</v>
      </c>
    </row>
    <row r="26" spans="1:32" ht="12.75" x14ac:dyDescent="0.2">
      <c r="A26" s="28" t="s">
        <v>17</v>
      </c>
      <c r="B26" s="35">
        <v>1633</v>
      </c>
      <c r="C26" s="36">
        <v>0.47</v>
      </c>
      <c r="D26" s="35">
        <v>841.99999999999977</v>
      </c>
      <c r="E26" s="36">
        <v>0.47</v>
      </c>
      <c r="G26" s="3"/>
      <c r="H26" s="8"/>
      <c r="I26" s="4"/>
      <c r="J26" s="12"/>
      <c r="L26" s="14"/>
      <c r="M26" s="14"/>
      <c r="N26" s="14"/>
      <c r="O26" s="14"/>
      <c r="Q26" s="26">
        <f t="shared" si="2"/>
        <v>0</v>
      </c>
      <c r="S26" s="47"/>
      <c r="AC26" s="52">
        <f t="shared" si="3"/>
        <v>0</v>
      </c>
      <c r="AD26" s="75">
        <f t="shared" si="0"/>
        <v>0</v>
      </c>
    </row>
    <row r="27" spans="1:32" ht="12.75" x14ac:dyDescent="0.2">
      <c r="A27" s="28" t="s">
        <v>19</v>
      </c>
      <c r="B27" s="35">
        <v>4120.0000000000009</v>
      </c>
      <c r="C27" s="36">
        <v>1.07</v>
      </c>
      <c r="D27" s="35">
        <v>2034.0000000000002</v>
      </c>
      <c r="E27" s="36">
        <v>1.07</v>
      </c>
      <c r="G27" s="3"/>
      <c r="H27" s="8"/>
      <c r="I27" s="4"/>
      <c r="J27" s="12"/>
      <c r="L27" s="14"/>
      <c r="M27" s="14"/>
      <c r="N27" s="14"/>
      <c r="O27" s="14"/>
      <c r="Q27" s="26">
        <f t="shared" si="2"/>
        <v>0</v>
      </c>
      <c r="S27" s="47"/>
      <c r="AC27" s="52">
        <f t="shared" si="3"/>
        <v>0</v>
      </c>
      <c r="AD27" s="75">
        <f t="shared" si="0"/>
        <v>0</v>
      </c>
    </row>
    <row r="28" spans="1:32" ht="12.75" x14ac:dyDescent="0.2">
      <c r="A28" s="28" t="s">
        <v>22</v>
      </c>
      <c r="B28" s="35">
        <v>19458</v>
      </c>
      <c r="C28" s="36">
        <v>5.62</v>
      </c>
      <c r="D28" s="35">
        <v>9149.0000000000018</v>
      </c>
      <c r="E28" s="36">
        <v>5.62</v>
      </c>
      <c r="G28" s="3"/>
      <c r="H28" s="8"/>
      <c r="I28" s="4"/>
      <c r="J28" s="12"/>
      <c r="L28" s="14"/>
      <c r="M28" s="14"/>
      <c r="N28" s="14"/>
      <c r="O28" s="14"/>
      <c r="Q28" s="26">
        <f t="shared" si="2"/>
        <v>0</v>
      </c>
      <c r="S28" s="47"/>
      <c r="AC28" s="52">
        <f t="shared" si="3"/>
        <v>0</v>
      </c>
      <c r="AD28" s="75">
        <f t="shared" si="0"/>
        <v>0</v>
      </c>
    </row>
    <row r="29" spans="1:32" ht="12.75" x14ac:dyDescent="0.2">
      <c r="A29" s="28" t="s">
        <v>28</v>
      </c>
      <c r="B29" s="35">
        <v>11207.000000000002</v>
      </c>
      <c r="C29" s="36">
        <v>3.22</v>
      </c>
      <c r="D29" s="35">
        <v>5804.0000000000009</v>
      </c>
      <c r="E29" s="36">
        <v>3.22</v>
      </c>
      <c r="G29" s="3"/>
      <c r="H29" s="8"/>
      <c r="I29" s="4"/>
      <c r="J29" s="12"/>
      <c r="L29" s="14"/>
      <c r="M29" s="14"/>
      <c r="N29" s="14"/>
      <c r="O29" s="14"/>
      <c r="Q29" s="26">
        <f t="shared" si="2"/>
        <v>0</v>
      </c>
      <c r="S29" s="47"/>
      <c r="AC29" s="52">
        <f t="shared" si="3"/>
        <v>0</v>
      </c>
      <c r="AD29" s="75">
        <f t="shared" si="0"/>
        <v>0</v>
      </c>
    </row>
    <row r="30" spans="1:32" ht="12.75" x14ac:dyDescent="0.2">
      <c r="A30" s="28" t="s">
        <v>29</v>
      </c>
      <c r="B30" s="35">
        <v>13063.999999999998</v>
      </c>
      <c r="C30" s="36">
        <v>4.6100000000000003</v>
      </c>
      <c r="D30" s="35">
        <v>6629.9999999999982</v>
      </c>
      <c r="E30" s="36">
        <v>4.6100000000000003</v>
      </c>
      <c r="G30" s="3"/>
      <c r="H30" s="8"/>
      <c r="I30" s="4"/>
      <c r="J30" s="12"/>
      <c r="L30" s="14"/>
      <c r="M30" s="14"/>
      <c r="N30" s="14"/>
      <c r="O30" s="14"/>
      <c r="Q30" s="26">
        <f t="shared" si="2"/>
        <v>0</v>
      </c>
      <c r="S30" s="47"/>
      <c r="AC30" s="52">
        <f t="shared" si="3"/>
        <v>0</v>
      </c>
      <c r="AD30" s="75">
        <f t="shared" si="0"/>
        <v>0</v>
      </c>
    </row>
    <row r="31" spans="1:32" ht="12.75" x14ac:dyDescent="0.2">
      <c r="A31" s="28" t="s">
        <v>25</v>
      </c>
      <c r="B31" s="35">
        <v>2891</v>
      </c>
      <c r="C31" s="36">
        <v>0.52</v>
      </c>
      <c r="D31" s="35">
        <v>1377</v>
      </c>
      <c r="E31" s="36">
        <v>0.52</v>
      </c>
      <c r="G31" s="3"/>
      <c r="H31" s="8"/>
      <c r="I31" s="4"/>
      <c r="J31" s="12"/>
      <c r="L31" s="14"/>
      <c r="M31" s="14"/>
      <c r="N31" s="14"/>
      <c r="O31" s="14"/>
      <c r="Q31" s="26">
        <f t="shared" si="2"/>
        <v>0</v>
      </c>
      <c r="S31" s="47"/>
      <c r="AC31" s="52">
        <f t="shared" si="3"/>
        <v>0</v>
      </c>
      <c r="AD31" s="75">
        <f t="shared" si="0"/>
        <v>0</v>
      </c>
    </row>
    <row r="32" spans="1:32" ht="12.75" x14ac:dyDescent="0.2">
      <c r="A32" s="28" t="s">
        <v>21</v>
      </c>
      <c r="B32" s="35">
        <v>3093</v>
      </c>
      <c r="C32" s="36">
        <v>0.84</v>
      </c>
      <c r="D32" s="35">
        <v>1582</v>
      </c>
      <c r="E32" s="36">
        <v>0.84</v>
      </c>
      <c r="G32" s="3"/>
      <c r="H32" s="8"/>
      <c r="I32" s="4"/>
      <c r="J32" s="12"/>
      <c r="L32" s="14"/>
      <c r="M32" s="14"/>
      <c r="N32" s="14"/>
      <c r="O32" s="14"/>
      <c r="Q32" s="26">
        <f t="shared" si="2"/>
        <v>0</v>
      </c>
      <c r="S32" s="47"/>
      <c r="AC32" s="52">
        <f t="shared" si="3"/>
        <v>0</v>
      </c>
      <c r="AD32" s="75">
        <f t="shared" si="0"/>
        <v>0</v>
      </c>
    </row>
    <row r="33" spans="1:39" ht="12.75" x14ac:dyDescent="0.2">
      <c r="A33" s="28" t="s">
        <v>32</v>
      </c>
      <c r="B33" s="35">
        <v>20050</v>
      </c>
      <c r="C33" s="36">
        <v>5.7299999999999986</v>
      </c>
      <c r="D33" s="35">
        <v>10153</v>
      </c>
      <c r="E33" s="36">
        <v>5.7299999999999986</v>
      </c>
      <c r="G33" s="3"/>
      <c r="H33" s="8"/>
      <c r="I33" s="4"/>
      <c r="J33" s="12"/>
      <c r="L33" s="14"/>
      <c r="M33" s="14"/>
      <c r="N33" s="14"/>
      <c r="O33" s="14"/>
      <c r="Q33" s="26">
        <f t="shared" si="2"/>
        <v>0</v>
      </c>
      <c r="S33" s="47"/>
      <c r="AC33" s="52">
        <f t="shared" si="3"/>
        <v>0</v>
      </c>
      <c r="AD33" s="75">
        <f t="shared" si="0"/>
        <v>0</v>
      </c>
    </row>
    <row r="34" spans="1:39" ht="12.75" x14ac:dyDescent="0.2">
      <c r="A34" s="28" t="s">
        <v>33</v>
      </c>
      <c r="B34" s="35">
        <v>21443</v>
      </c>
      <c r="C34" s="36">
        <v>6.13</v>
      </c>
      <c r="D34" s="35">
        <v>11002</v>
      </c>
      <c r="E34" s="36">
        <v>6.13</v>
      </c>
      <c r="G34" s="3"/>
      <c r="H34" s="8"/>
      <c r="I34" s="4"/>
      <c r="J34" s="12"/>
      <c r="L34" s="14"/>
      <c r="M34" s="14"/>
      <c r="N34" s="14"/>
      <c r="O34" s="14"/>
      <c r="Q34" s="26">
        <f t="shared" si="2"/>
        <v>0</v>
      </c>
      <c r="S34" s="47"/>
      <c r="AC34" s="52">
        <f t="shared" si="3"/>
        <v>0</v>
      </c>
      <c r="AD34" s="75">
        <f t="shared" si="0"/>
        <v>0</v>
      </c>
    </row>
    <row r="35" spans="1:39" ht="12.75" x14ac:dyDescent="0.2">
      <c r="A35" s="28" t="s">
        <v>37</v>
      </c>
      <c r="B35" s="35">
        <v>1412</v>
      </c>
      <c r="C35" s="36">
        <v>0.4</v>
      </c>
      <c r="D35" s="35">
        <v>714.99999999999977</v>
      </c>
      <c r="E35" s="36">
        <v>0.4</v>
      </c>
      <c r="G35" s="3"/>
      <c r="H35" s="8"/>
      <c r="I35" s="4"/>
      <c r="J35" s="12"/>
      <c r="L35" s="14"/>
      <c r="M35" s="14"/>
      <c r="N35" s="14"/>
      <c r="O35" s="14"/>
      <c r="Q35" s="50">
        <f t="shared" si="2"/>
        <v>0</v>
      </c>
      <c r="S35" s="47"/>
      <c r="AC35" s="52">
        <f t="shared" si="3"/>
        <v>0</v>
      </c>
      <c r="AD35" s="75">
        <f t="shared" si="0"/>
        <v>0</v>
      </c>
    </row>
    <row r="36" spans="1:39" ht="12" customHeight="1" x14ac:dyDescent="0.2">
      <c r="A36" s="28" t="s">
        <v>38</v>
      </c>
      <c r="B36" s="35">
        <v>2559.9999999999995</v>
      </c>
      <c r="C36" s="36">
        <v>0.73</v>
      </c>
      <c r="D36" s="35">
        <v>1250.9999999999995</v>
      </c>
      <c r="E36" s="36">
        <v>0.73</v>
      </c>
      <c r="G36" s="3"/>
      <c r="H36" s="8"/>
      <c r="I36" s="4"/>
      <c r="J36" s="12"/>
      <c r="L36" s="14"/>
      <c r="M36" s="14"/>
      <c r="N36" s="14"/>
      <c r="O36" s="14"/>
      <c r="Q36" s="50">
        <f t="shared" si="2"/>
        <v>0</v>
      </c>
      <c r="S36" s="47"/>
      <c r="AC36" s="52">
        <f t="shared" si="3"/>
        <v>0</v>
      </c>
      <c r="AD36" s="75">
        <f t="shared" si="0"/>
        <v>0</v>
      </c>
    </row>
    <row r="37" spans="1:39" ht="12" customHeight="1" x14ac:dyDescent="0.2">
      <c r="A37" s="28" t="s">
        <v>26</v>
      </c>
      <c r="B37" s="35">
        <v>56403</v>
      </c>
      <c r="C37" s="36">
        <v>11.534000000000001</v>
      </c>
      <c r="D37" s="35">
        <v>27937</v>
      </c>
      <c r="E37" s="36">
        <v>11.534000000000001</v>
      </c>
      <c r="G37" s="3"/>
      <c r="H37" s="8"/>
      <c r="I37" s="4"/>
      <c r="J37" s="12"/>
      <c r="L37" s="14"/>
      <c r="M37" s="14"/>
      <c r="N37" s="14"/>
      <c r="O37" s="14"/>
      <c r="Q37" s="50"/>
      <c r="S37" s="47"/>
      <c r="AC37" s="52">
        <f t="shared" si="3"/>
        <v>0</v>
      </c>
      <c r="AD37" s="75">
        <f t="shared" si="0"/>
        <v>0</v>
      </c>
    </row>
    <row r="38" spans="1:39" ht="12.75" customHeight="1" x14ac:dyDescent="0.2">
      <c r="A38" s="28" t="s">
        <v>34</v>
      </c>
      <c r="B38" s="35">
        <v>2616.0000000000005</v>
      </c>
      <c r="C38" s="36">
        <v>0.75</v>
      </c>
      <c r="D38" s="35">
        <v>1302.0000000000002</v>
      </c>
      <c r="E38" s="36">
        <v>0.75</v>
      </c>
      <c r="G38" s="3"/>
      <c r="H38" s="8"/>
      <c r="I38" s="4"/>
      <c r="J38" s="12"/>
      <c r="L38" s="14"/>
      <c r="M38" s="14"/>
      <c r="N38" s="14"/>
      <c r="O38" s="14"/>
      <c r="Q38" s="50"/>
      <c r="S38" s="47"/>
      <c r="AC38" s="52">
        <f t="shared" si="3"/>
        <v>0</v>
      </c>
      <c r="AD38" s="75">
        <f t="shared" si="0"/>
        <v>0</v>
      </c>
      <c r="AM38" s="47"/>
    </row>
    <row r="39" spans="1:39" ht="12.75" customHeight="1" x14ac:dyDescent="0.2">
      <c r="A39" s="28" t="s">
        <v>16</v>
      </c>
      <c r="B39" s="35">
        <v>11802</v>
      </c>
      <c r="C39" s="36">
        <v>3.37</v>
      </c>
      <c r="D39" s="35">
        <v>5857.9999999999982</v>
      </c>
      <c r="E39" s="36">
        <v>3.37</v>
      </c>
      <c r="G39" s="3"/>
      <c r="H39" s="8"/>
      <c r="I39" s="4"/>
      <c r="J39" s="12"/>
      <c r="L39" s="14"/>
      <c r="M39" s="14"/>
      <c r="N39" s="14"/>
      <c r="O39" s="14"/>
      <c r="Q39" s="50"/>
      <c r="S39" s="47"/>
      <c r="AC39" s="52"/>
      <c r="AD39" s="75">
        <f t="shared" si="0"/>
        <v>0</v>
      </c>
      <c r="AM39" s="47"/>
    </row>
    <row r="40" spans="1:39" ht="12.75" customHeight="1" x14ac:dyDescent="0.2">
      <c r="A40" s="28" t="s">
        <v>48</v>
      </c>
      <c r="B40" s="35">
        <v>2944</v>
      </c>
      <c r="C40" s="36">
        <v>0.84</v>
      </c>
      <c r="D40" s="35">
        <v>1416.0000000000002</v>
      </c>
      <c r="E40" s="36">
        <v>0.84</v>
      </c>
      <c r="G40" s="3"/>
      <c r="H40" s="8"/>
      <c r="I40" s="4"/>
      <c r="J40" s="12"/>
      <c r="L40" s="14"/>
      <c r="M40" s="14"/>
      <c r="N40" s="14"/>
      <c r="O40" s="14"/>
      <c r="Q40" s="50"/>
      <c r="S40" s="47"/>
      <c r="AC40" s="52"/>
      <c r="AD40" s="75">
        <f t="shared" si="0"/>
        <v>0</v>
      </c>
      <c r="AM40" s="47"/>
    </row>
    <row r="41" spans="1:39" ht="15.75" x14ac:dyDescent="0.2">
      <c r="A41" s="63" t="s">
        <v>31</v>
      </c>
      <c r="B41" s="35"/>
      <c r="C41" s="36"/>
      <c r="D41" s="35"/>
      <c r="E41" s="36"/>
      <c r="G41" s="5"/>
      <c r="H41" s="9"/>
      <c r="I41" s="4"/>
      <c r="J41" s="16"/>
      <c r="L41" s="14">
        <f t="shared" si="1"/>
        <v>0</v>
      </c>
      <c r="M41" s="14">
        <f t="shared" si="1"/>
        <v>0</v>
      </c>
      <c r="N41" s="14">
        <f t="shared" si="1"/>
        <v>0</v>
      </c>
      <c r="O41" s="14">
        <f t="shared" si="1"/>
        <v>0</v>
      </c>
      <c r="Q41" s="26">
        <f t="shared" si="2"/>
        <v>0</v>
      </c>
      <c r="AC41" s="52">
        <f t="shared" si="3"/>
        <v>0</v>
      </c>
      <c r="AD41" s="75">
        <f t="shared" si="0"/>
        <v>0</v>
      </c>
    </row>
    <row r="42" spans="1:39" ht="12.75" x14ac:dyDescent="0.2">
      <c r="A42" s="28" t="s">
        <v>43</v>
      </c>
      <c r="B42" s="35">
        <v>8155</v>
      </c>
      <c r="C42" s="36">
        <v>1.54</v>
      </c>
      <c r="D42" s="35">
        <v>4035</v>
      </c>
      <c r="E42" s="36">
        <v>1.54</v>
      </c>
      <c r="G42" s="3">
        <v>4967</v>
      </c>
      <c r="H42" s="8">
        <v>1.77</v>
      </c>
      <c r="I42" s="4">
        <v>4697</v>
      </c>
      <c r="J42" s="12">
        <v>1.77</v>
      </c>
      <c r="L42" s="14">
        <f t="shared" si="1"/>
        <v>3188</v>
      </c>
      <c r="M42" s="14">
        <f t="shared" si="1"/>
        <v>-0.22999999999999998</v>
      </c>
      <c r="N42" s="14">
        <f t="shared" si="1"/>
        <v>-662</v>
      </c>
      <c r="O42" s="14">
        <f t="shared" si="1"/>
        <v>-0.22999999999999998</v>
      </c>
      <c r="Q42" s="26">
        <f t="shared" si="2"/>
        <v>0</v>
      </c>
      <c r="AC42" s="52">
        <f t="shared" si="3"/>
        <v>0</v>
      </c>
      <c r="AD42" s="75">
        <f t="shared" si="0"/>
        <v>0</v>
      </c>
    </row>
    <row r="43" spans="1:39" ht="12.75" x14ac:dyDescent="0.2">
      <c r="A43" s="28" t="s">
        <v>13</v>
      </c>
      <c r="B43" s="35">
        <v>692.57</v>
      </c>
      <c r="C43" s="36">
        <v>0.317</v>
      </c>
      <c r="D43" s="35">
        <v>153.35499999999999</v>
      </c>
      <c r="E43" s="36">
        <v>0.317</v>
      </c>
      <c r="G43" s="3">
        <v>45.199999999999996</v>
      </c>
      <c r="H43" s="8">
        <v>2.63E-2</v>
      </c>
      <c r="I43" s="4">
        <v>41.3</v>
      </c>
      <c r="J43" s="12">
        <v>2.63E-2</v>
      </c>
      <c r="L43" s="14">
        <f t="shared" si="1"/>
        <v>647.37</v>
      </c>
      <c r="M43" s="14">
        <f t="shared" si="1"/>
        <v>0.29070000000000001</v>
      </c>
      <c r="N43" s="14">
        <f t="shared" si="1"/>
        <v>112.05499999999999</v>
      </c>
      <c r="O43" s="14">
        <f t="shared" si="1"/>
        <v>0.29070000000000001</v>
      </c>
      <c r="Q43" s="26">
        <f t="shared" si="2"/>
        <v>0</v>
      </c>
      <c r="AC43" s="52">
        <f t="shared" si="3"/>
        <v>0</v>
      </c>
      <c r="AD43" s="75">
        <f t="shared" si="0"/>
        <v>0</v>
      </c>
    </row>
    <row r="44" spans="1:39" ht="12.75" x14ac:dyDescent="0.2">
      <c r="A44" s="28" t="s">
        <v>14</v>
      </c>
      <c r="B44" s="35">
        <v>112.55</v>
      </c>
      <c r="C44" s="36">
        <v>3.2000000000000001E-2</v>
      </c>
      <c r="D44" s="35">
        <v>57.499999999999993</v>
      </c>
      <c r="E44" s="36">
        <v>3.2000000000000001E-2</v>
      </c>
      <c r="G44" s="3"/>
      <c r="H44" s="8"/>
      <c r="I44" s="4"/>
      <c r="J44" s="12"/>
      <c r="L44" s="14"/>
      <c r="M44" s="14"/>
      <c r="N44" s="14"/>
      <c r="O44" s="14"/>
      <c r="Q44" s="26"/>
      <c r="AC44" s="52">
        <f t="shared" si="3"/>
        <v>0</v>
      </c>
      <c r="AD44" s="75">
        <f t="shared" si="0"/>
        <v>0</v>
      </c>
    </row>
    <row r="45" spans="1:39" ht="12.75" x14ac:dyDescent="0.2">
      <c r="A45" s="28" t="s">
        <v>30</v>
      </c>
      <c r="B45" s="35">
        <v>34.704000000000001</v>
      </c>
      <c r="C45" s="36">
        <v>1.0000000000000009E-2</v>
      </c>
      <c r="D45" s="35">
        <v>8.9030000000000022</v>
      </c>
      <c r="E45" s="36">
        <v>1.0000000000000009E-2</v>
      </c>
      <c r="G45" s="3"/>
      <c r="H45" s="8"/>
      <c r="I45" s="4"/>
      <c r="J45" s="12"/>
      <c r="L45" s="14"/>
      <c r="M45" s="14"/>
      <c r="N45" s="14"/>
      <c r="O45" s="14"/>
      <c r="Q45" s="26"/>
      <c r="AC45" s="52"/>
      <c r="AD45" s="75">
        <f t="shared" si="0"/>
        <v>0</v>
      </c>
    </row>
    <row r="46" spans="1:39" ht="31.5" x14ac:dyDescent="0.2">
      <c r="A46" s="63" t="s">
        <v>43</v>
      </c>
      <c r="B46" s="35"/>
      <c r="C46" s="36"/>
      <c r="D46" s="35"/>
      <c r="E46" s="36"/>
      <c r="G46" s="5"/>
      <c r="H46" s="9"/>
      <c r="I46" s="4"/>
      <c r="J46" s="16"/>
      <c r="L46" s="14">
        <f t="shared" si="1"/>
        <v>0</v>
      </c>
      <c r="M46" s="14">
        <f t="shared" si="1"/>
        <v>0</v>
      </c>
      <c r="N46" s="14">
        <f t="shared" si="1"/>
        <v>0</v>
      </c>
      <c r="O46" s="14">
        <f t="shared" si="1"/>
        <v>0</v>
      </c>
      <c r="Q46" s="26"/>
      <c r="AC46" s="52">
        <f t="shared" si="3"/>
        <v>0</v>
      </c>
      <c r="AD46" s="75">
        <f t="shared" si="0"/>
        <v>0</v>
      </c>
    </row>
    <row r="47" spans="1:39" ht="12.75" x14ac:dyDescent="0.2">
      <c r="A47" s="28" t="s">
        <v>24</v>
      </c>
      <c r="B47" s="35">
        <v>6949.1699999999992</v>
      </c>
      <c r="C47" s="36">
        <v>1.9870000000000001</v>
      </c>
      <c r="D47" s="35">
        <v>3544.5399999999991</v>
      </c>
      <c r="E47" s="36">
        <v>1.9870000000000001</v>
      </c>
      <c r="G47" s="3">
        <v>2570.2399999999998</v>
      </c>
      <c r="H47" s="8">
        <v>1.56426</v>
      </c>
      <c r="I47" s="4">
        <v>2706.7200000000007</v>
      </c>
      <c r="J47" s="12">
        <v>1.56426</v>
      </c>
      <c r="L47" s="14">
        <f t="shared" si="1"/>
        <v>4378.9299999999994</v>
      </c>
      <c r="M47" s="14">
        <f t="shared" si="1"/>
        <v>0.42274000000000012</v>
      </c>
      <c r="N47" s="14">
        <f t="shared" si="1"/>
        <v>837.81999999999834</v>
      </c>
      <c r="O47" s="14">
        <f t="shared" si="1"/>
        <v>0.42274000000000012</v>
      </c>
      <c r="Q47" s="26">
        <f t="shared" si="2"/>
        <v>0</v>
      </c>
      <c r="AC47" s="52">
        <f t="shared" si="3"/>
        <v>0</v>
      </c>
      <c r="AD47" s="75">
        <f t="shared" si="0"/>
        <v>0</v>
      </c>
    </row>
    <row r="48" spans="1:39" ht="12.75" x14ac:dyDescent="0.2">
      <c r="A48" s="28" t="s">
        <v>17</v>
      </c>
      <c r="B48" s="35">
        <v>32502.173999999999</v>
      </c>
      <c r="C48" s="36">
        <v>4.62</v>
      </c>
      <c r="D48" s="35">
        <v>15972.472000000002</v>
      </c>
      <c r="E48" s="36">
        <v>4.62</v>
      </c>
      <c r="G48" s="3">
        <v>12767.079</v>
      </c>
      <c r="H48" s="8">
        <v>2.9469999999999996</v>
      </c>
      <c r="I48" s="4">
        <v>11713.856000000002</v>
      </c>
      <c r="J48" s="12">
        <v>2.9469999999999996</v>
      </c>
      <c r="L48" s="14">
        <f t="shared" si="1"/>
        <v>19735.095000000001</v>
      </c>
      <c r="M48" s="14">
        <f t="shared" si="1"/>
        <v>1.6730000000000005</v>
      </c>
      <c r="N48" s="14">
        <f t="shared" si="1"/>
        <v>4258.616</v>
      </c>
      <c r="O48" s="14">
        <f t="shared" si="1"/>
        <v>1.6730000000000005</v>
      </c>
      <c r="Q48" s="26">
        <f t="shared" si="2"/>
        <v>0</v>
      </c>
      <c r="AC48" s="52">
        <f t="shared" si="3"/>
        <v>0</v>
      </c>
      <c r="AD48" s="75">
        <f t="shared" si="0"/>
        <v>0</v>
      </c>
    </row>
    <row r="49" spans="1:40" ht="12.75" x14ac:dyDescent="0.2">
      <c r="A49" s="28" t="s">
        <v>18</v>
      </c>
      <c r="B49" s="35">
        <v>2682.4819999999995</v>
      </c>
      <c r="C49" s="36">
        <v>0.76700000000000002</v>
      </c>
      <c r="D49" s="35">
        <v>1412.6289999999997</v>
      </c>
      <c r="E49" s="36">
        <v>0.76700000000000002</v>
      </c>
      <c r="G49" s="3">
        <v>1346.6</v>
      </c>
      <c r="H49" s="8">
        <v>1.8789999999999998</v>
      </c>
      <c r="I49" s="4">
        <v>1137.3000000000002</v>
      </c>
      <c r="J49" s="12">
        <v>1.8789999999999998</v>
      </c>
      <c r="L49" s="14">
        <f t="shared" si="1"/>
        <v>1335.8819999999996</v>
      </c>
      <c r="M49" s="14">
        <f t="shared" si="1"/>
        <v>-1.1119999999999997</v>
      </c>
      <c r="N49" s="14">
        <f t="shared" si="1"/>
        <v>275.3289999999995</v>
      </c>
      <c r="O49" s="14">
        <f t="shared" si="1"/>
        <v>-1.1119999999999997</v>
      </c>
      <c r="Q49" s="26">
        <f t="shared" si="2"/>
        <v>0</v>
      </c>
      <c r="AC49" s="52">
        <f t="shared" si="3"/>
        <v>0</v>
      </c>
      <c r="AD49" s="75">
        <f t="shared" si="0"/>
        <v>0</v>
      </c>
    </row>
    <row r="50" spans="1:40" ht="12.75" x14ac:dyDescent="0.2">
      <c r="A50" s="28" t="s">
        <v>19</v>
      </c>
      <c r="B50" s="35">
        <v>29641.633150000001</v>
      </c>
      <c r="C50" s="36">
        <v>6.73</v>
      </c>
      <c r="D50" s="35">
        <v>15127.053370000001</v>
      </c>
      <c r="E50" s="36">
        <v>6.73</v>
      </c>
      <c r="G50" s="3">
        <v>10151.060000000001</v>
      </c>
      <c r="H50" s="8">
        <v>5.1439999999999992</v>
      </c>
      <c r="I50" s="4">
        <v>9955.84</v>
      </c>
      <c r="J50" s="12">
        <v>5.1439999999999992</v>
      </c>
      <c r="L50" s="14">
        <f t="shared" si="1"/>
        <v>19490.57315</v>
      </c>
      <c r="M50" s="14">
        <f t="shared" si="1"/>
        <v>1.5860000000000012</v>
      </c>
      <c r="N50" s="14">
        <f t="shared" si="1"/>
        <v>5171.2133700000013</v>
      </c>
      <c r="O50" s="14">
        <f t="shared" si="1"/>
        <v>1.5860000000000012</v>
      </c>
      <c r="Q50" s="26">
        <f t="shared" si="2"/>
        <v>0</v>
      </c>
      <c r="AC50" s="52">
        <f t="shared" si="3"/>
        <v>0</v>
      </c>
      <c r="AD50" s="75">
        <f t="shared" si="0"/>
        <v>0</v>
      </c>
    </row>
    <row r="51" spans="1:40" ht="12.75" x14ac:dyDescent="0.2">
      <c r="A51" s="28" t="s">
        <v>31</v>
      </c>
      <c r="B51" s="35">
        <v>9105.2960000000003</v>
      </c>
      <c r="C51" s="36">
        <v>1.74</v>
      </c>
      <c r="D51" s="35">
        <v>4362.5</v>
      </c>
      <c r="E51" s="36">
        <v>1.9128000000000003</v>
      </c>
      <c r="G51" s="3">
        <v>5445</v>
      </c>
      <c r="H51" s="8">
        <v>1.8321950000000036</v>
      </c>
      <c r="I51" s="4">
        <v>4669</v>
      </c>
      <c r="J51" s="12">
        <v>1.8321950000000036</v>
      </c>
      <c r="L51" s="14">
        <f t="shared" si="1"/>
        <v>3660.2960000000003</v>
      </c>
      <c r="M51" s="14">
        <f t="shared" si="1"/>
        <v>-9.219500000000358E-2</v>
      </c>
      <c r="N51" s="14">
        <f t="shared" si="1"/>
        <v>-306.5</v>
      </c>
      <c r="O51" s="14">
        <f t="shared" si="1"/>
        <v>8.0604999999996707E-2</v>
      </c>
      <c r="Q51" s="26">
        <f t="shared" si="2"/>
        <v>0.17280000000000029</v>
      </c>
      <c r="AC51" s="52">
        <f t="shared" si="3"/>
        <v>-0.17280000000000029</v>
      </c>
      <c r="AD51" s="75">
        <f t="shared" si="0"/>
        <v>-0.17280000000000029</v>
      </c>
    </row>
    <row r="52" spans="1:40" ht="12.75" x14ac:dyDescent="0.2">
      <c r="A52" s="28" t="s">
        <v>12</v>
      </c>
      <c r="B52" s="35">
        <v>15515.54</v>
      </c>
      <c r="C52" s="36">
        <v>2.8239999999999998</v>
      </c>
      <c r="D52" s="35">
        <v>7940.0000000000018</v>
      </c>
      <c r="E52" s="36">
        <v>2.8239999999999998</v>
      </c>
      <c r="G52" s="3">
        <v>3743.3970000000004</v>
      </c>
      <c r="H52" s="8">
        <v>1.6750117044180308</v>
      </c>
      <c r="I52" s="4">
        <v>3745.3179999999998</v>
      </c>
      <c r="J52" s="12">
        <v>1.6750117044180308</v>
      </c>
      <c r="L52" s="14">
        <f t="shared" si="1"/>
        <v>11772.143</v>
      </c>
      <c r="M52" s="14">
        <f t="shared" si="1"/>
        <v>1.148988295581969</v>
      </c>
      <c r="N52" s="14">
        <f t="shared" si="1"/>
        <v>4194.6820000000025</v>
      </c>
      <c r="O52" s="14">
        <f t="shared" si="1"/>
        <v>1.148988295581969</v>
      </c>
      <c r="Q52" s="26">
        <f t="shared" si="2"/>
        <v>0</v>
      </c>
      <c r="AC52" s="52">
        <f t="shared" si="3"/>
        <v>0</v>
      </c>
      <c r="AD52" s="75">
        <f t="shared" si="0"/>
        <v>0</v>
      </c>
    </row>
    <row r="53" spans="1:40" ht="12.75" x14ac:dyDescent="0.2">
      <c r="A53" s="28" t="s">
        <v>6</v>
      </c>
      <c r="B53" s="35">
        <v>338220.44300000003</v>
      </c>
      <c r="C53" s="36">
        <v>39.034637341285567</v>
      </c>
      <c r="D53" s="35">
        <v>172164.96299999999</v>
      </c>
      <c r="E53" s="36">
        <v>48.882333333333335</v>
      </c>
      <c r="G53" s="3">
        <v>752699.85499999998</v>
      </c>
      <c r="H53" s="8">
        <v>172.11228693574978</v>
      </c>
      <c r="I53" s="4">
        <v>798440.87600000005</v>
      </c>
      <c r="J53" s="12">
        <v>172.11228693574978</v>
      </c>
      <c r="L53" s="14">
        <f t="shared" si="1"/>
        <v>-414479.41199999995</v>
      </c>
      <c r="M53" s="14">
        <f t="shared" si="1"/>
        <v>-133.07764959446422</v>
      </c>
      <c r="N53" s="14">
        <f t="shared" si="1"/>
        <v>-626275.91300000006</v>
      </c>
      <c r="O53" s="14">
        <f t="shared" si="1"/>
        <v>-123.22995360241644</v>
      </c>
      <c r="Q53" s="26">
        <f t="shared" si="2"/>
        <v>9.8476959920477682</v>
      </c>
      <c r="AC53" s="52">
        <f t="shared" si="3"/>
        <v>-9.8476959920477682</v>
      </c>
      <c r="AD53" s="75">
        <f t="shared" si="0"/>
        <v>-9.8476959920477682</v>
      </c>
      <c r="AF53" s="47">
        <f>B53+D53</f>
        <v>510385.40600000002</v>
      </c>
    </row>
    <row r="54" spans="1:40" ht="12.75" x14ac:dyDescent="0.2">
      <c r="A54" s="28" t="s">
        <v>25</v>
      </c>
      <c r="B54" s="35">
        <v>62439.841</v>
      </c>
      <c r="C54" s="36">
        <v>12.428000000000001</v>
      </c>
      <c r="D54" s="35">
        <v>29809.75</v>
      </c>
      <c r="E54" s="36">
        <v>12.428000000000001</v>
      </c>
      <c r="G54" s="3">
        <v>34131.868000000009</v>
      </c>
      <c r="H54" s="8">
        <v>11.543000000000003</v>
      </c>
      <c r="I54" s="4">
        <v>29416.410000000003</v>
      </c>
      <c r="J54" s="12">
        <v>11.543000000000003</v>
      </c>
      <c r="L54" s="14">
        <f t="shared" si="1"/>
        <v>28307.972999999991</v>
      </c>
      <c r="M54" s="14">
        <f t="shared" si="1"/>
        <v>0.88499999999999801</v>
      </c>
      <c r="N54" s="14">
        <f t="shared" si="1"/>
        <v>393.33999999999651</v>
      </c>
      <c r="O54" s="14">
        <f t="shared" si="1"/>
        <v>0.88499999999999801</v>
      </c>
      <c r="Q54" s="48">
        <f t="shared" si="2"/>
        <v>0</v>
      </c>
      <c r="S54" s="47">
        <f>B54+D54</f>
        <v>92249.591</v>
      </c>
      <c r="T54" s="52">
        <f>C54</f>
        <v>12.428000000000001</v>
      </c>
      <c r="AC54" s="52">
        <f t="shared" si="3"/>
        <v>0</v>
      </c>
      <c r="AD54" s="75">
        <f t="shared" si="0"/>
        <v>0</v>
      </c>
    </row>
    <row r="55" spans="1:40" ht="12.75" x14ac:dyDescent="0.2">
      <c r="A55" s="28" t="s">
        <v>26</v>
      </c>
      <c r="B55" s="35">
        <v>17612.978999999999</v>
      </c>
      <c r="C55" s="36">
        <v>2.0100000000000002</v>
      </c>
      <c r="D55" s="35">
        <v>8768.0280000000002</v>
      </c>
      <c r="E55" s="36">
        <v>2.0100000000000002</v>
      </c>
      <c r="G55" s="3">
        <v>13664.064</v>
      </c>
      <c r="H55" s="8">
        <v>3.9901568493150688</v>
      </c>
      <c r="I55" s="4">
        <v>13992.997000000001</v>
      </c>
      <c r="J55" s="12">
        <v>3.9901568493150688</v>
      </c>
      <c r="L55" s="14">
        <f t="shared" si="1"/>
        <v>3948.9149999999991</v>
      </c>
      <c r="M55" s="14">
        <f t="shared" si="1"/>
        <v>-1.9801568493150685</v>
      </c>
      <c r="N55" s="14">
        <f t="shared" si="1"/>
        <v>-5224.969000000001</v>
      </c>
      <c r="O55" s="14">
        <f t="shared" si="1"/>
        <v>-1.9801568493150685</v>
      </c>
      <c r="Q55" s="26">
        <f t="shared" si="2"/>
        <v>0</v>
      </c>
      <c r="AC55" s="52">
        <f t="shared" si="3"/>
        <v>0</v>
      </c>
      <c r="AD55" s="75">
        <f t="shared" si="0"/>
        <v>0</v>
      </c>
      <c r="AF55" s="47">
        <f>B55+D55</f>
        <v>26381.006999999998</v>
      </c>
      <c r="AN55" s="47">
        <f>B55+D55</f>
        <v>26381.006999999998</v>
      </c>
    </row>
    <row r="56" spans="1:40" ht="12.75" x14ac:dyDescent="0.2">
      <c r="A56" s="28" t="s">
        <v>27</v>
      </c>
      <c r="B56" s="35">
        <v>23361.999999999985</v>
      </c>
      <c r="C56" s="36">
        <v>5.1920000000000002</v>
      </c>
      <c r="D56" s="35">
        <v>12115</v>
      </c>
      <c r="E56" s="36">
        <v>5.1920000000000002</v>
      </c>
      <c r="G56" s="3">
        <v>15214.000000000007</v>
      </c>
      <c r="H56" s="8">
        <v>7.0440400000000007</v>
      </c>
      <c r="I56" s="4">
        <v>14915</v>
      </c>
      <c r="J56" s="12">
        <v>7.0440400000000007</v>
      </c>
      <c r="L56" s="14">
        <f t="shared" si="1"/>
        <v>8147.9999999999782</v>
      </c>
      <c r="M56" s="14">
        <f t="shared" si="1"/>
        <v>-1.8520400000000006</v>
      </c>
      <c r="N56" s="14">
        <f t="shared" si="1"/>
        <v>-2800</v>
      </c>
      <c r="O56" s="14">
        <f t="shared" si="1"/>
        <v>-1.8520400000000006</v>
      </c>
      <c r="Q56" s="26">
        <f t="shared" si="2"/>
        <v>0</v>
      </c>
      <c r="AC56" s="52">
        <f t="shared" si="3"/>
        <v>0</v>
      </c>
      <c r="AD56" s="75">
        <f t="shared" si="0"/>
        <v>0</v>
      </c>
    </row>
    <row r="57" spans="1:40" ht="12.75" x14ac:dyDescent="0.2">
      <c r="A57" s="28" t="s">
        <v>20</v>
      </c>
      <c r="B57" s="35">
        <v>147.5</v>
      </c>
      <c r="C57" s="36">
        <v>3.9000000000000007E-2</v>
      </c>
      <c r="D57" s="35">
        <v>61.51</v>
      </c>
      <c r="E57" s="36">
        <v>3.5000000000000003E-2</v>
      </c>
      <c r="G57" s="3">
        <v>82</v>
      </c>
      <c r="H57" s="8">
        <v>2.9000000000000001E-2</v>
      </c>
      <c r="I57" s="4">
        <v>93</v>
      </c>
      <c r="J57" s="12">
        <v>2.9000000000000001E-2</v>
      </c>
      <c r="L57" s="14">
        <f t="shared" si="1"/>
        <v>65.5</v>
      </c>
      <c r="M57" s="14">
        <f t="shared" si="1"/>
        <v>1.0000000000000005E-2</v>
      </c>
      <c r="N57" s="14">
        <f t="shared" si="1"/>
        <v>-31.490000000000002</v>
      </c>
      <c r="O57" s="14">
        <f t="shared" si="1"/>
        <v>6.0000000000000019E-3</v>
      </c>
      <c r="Q57" s="26">
        <f t="shared" si="2"/>
        <v>-4.0000000000000036E-3</v>
      </c>
      <c r="AC57" s="52">
        <f t="shared" si="3"/>
        <v>4.0000000000000036E-3</v>
      </c>
      <c r="AD57" s="75">
        <f t="shared" si="0"/>
        <v>4.0000000000000036E-3</v>
      </c>
    </row>
    <row r="58" spans="1:40" ht="12.75" x14ac:dyDescent="0.2">
      <c r="A58" s="28" t="s">
        <v>16</v>
      </c>
      <c r="B58" s="35">
        <v>39624.580999999991</v>
      </c>
      <c r="C58" s="36">
        <v>10.172000000000001</v>
      </c>
      <c r="D58" s="35">
        <v>19682.860399999994</v>
      </c>
      <c r="E58" s="36">
        <v>10.172000000000001</v>
      </c>
      <c r="G58" s="3">
        <v>4495.4400000000005</v>
      </c>
      <c r="H58" s="8">
        <v>2.9999985208775204</v>
      </c>
      <c r="I58" s="4">
        <v>4662.9600000000009</v>
      </c>
      <c r="J58" s="12">
        <v>2.9999985208775204</v>
      </c>
      <c r="L58" s="14">
        <f t="shared" si="1"/>
        <v>35129.140999999989</v>
      </c>
      <c r="M58" s="14">
        <f t="shared" si="1"/>
        <v>7.1720014791224802</v>
      </c>
      <c r="N58" s="14">
        <f t="shared" si="1"/>
        <v>15019.900399999993</v>
      </c>
      <c r="O58" s="14">
        <f t="shared" si="1"/>
        <v>7.1720014791224802</v>
      </c>
      <c r="Q58" s="26">
        <f t="shared" si="2"/>
        <v>0</v>
      </c>
      <c r="AC58" s="52">
        <f t="shared" si="3"/>
        <v>0</v>
      </c>
      <c r="AD58" s="75">
        <f t="shared" si="0"/>
        <v>0</v>
      </c>
    </row>
    <row r="59" spans="1:40" ht="12.75" x14ac:dyDescent="0.2">
      <c r="A59" s="28" t="s">
        <v>21</v>
      </c>
      <c r="B59" s="35">
        <v>32365.881999999998</v>
      </c>
      <c r="C59" s="36">
        <v>8.2650000000000006</v>
      </c>
      <c r="D59" s="35">
        <v>17039.600000000002</v>
      </c>
      <c r="E59" s="36">
        <v>8.7509562857142811</v>
      </c>
      <c r="G59" s="3">
        <v>3879.3190000000004</v>
      </c>
      <c r="H59" s="8">
        <v>2.4689999999999999</v>
      </c>
      <c r="I59" s="4">
        <v>5672.9310000000005</v>
      </c>
      <c r="J59" s="12">
        <v>2.4689999999999999</v>
      </c>
      <c r="L59" s="14">
        <f t="shared" si="1"/>
        <v>28486.562999999998</v>
      </c>
      <c r="M59" s="14">
        <f t="shared" si="1"/>
        <v>5.7960000000000012</v>
      </c>
      <c r="N59" s="14">
        <f t="shared" si="1"/>
        <v>11366.669000000002</v>
      </c>
      <c r="O59" s="14">
        <f t="shared" si="1"/>
        <v>6.2819562857142817</v>
      </c>
      <c r="Q59" s="26">
        <f t="shared" si="2"/>
        <v>0.48595628571428051</v>
      </c>
      <c r="S59" s="47">
        <f>B59+D59</f>
        <v>49405.482000000004</v>
      </c>
      <c r="AC59" s="52">
        <f t="shared" ref="AC59:AC103" si="4">C59-E59</f>
        <v>-0.48595628571428051</v>
      </c>
      <c r="AD59" s="75">
        <f t="shared" si="0"/>
        <v>-0.48595628571428051</v>
      </c>
      <c r="AF59" s="47">
        <f>B60+D60</f>
        <v>22098.3</v>
      </c>
    </row>
    <row r="60" spans="1:40" ht="12.75" x14ac:dyDescent="0.2">
      <c r="A60" s="28" t="s">
        <v>42</v>
      </c>
      <c r="B60" s="35">
        <v>14821.9</v>
      </c>
      <c r="C60" s="36">
        <v>2.3530000000000002</v>
      </c>
      <c r="D60" s="35">
        <v>7276.4</v>
      </c>
      <c r="E60" s="36">
        <v>2.3530000000000002</v>
      </c>
      <c r="G60" s="3">
        <v>7262.5479999999998</v>
      </c>
      <c r="H60" s="8">
        <v>1.8859999999999999</v>
      </c>
      <c r="I60" s="4">
        <v>6777.6490000000003</v>
      </c>
      <c r="J60" s="12">
        <v>1.8859999999999999</v>
      </c>
      <c r="L60" s="14">
        <f t="shared" si="1"/>
        <v>7559.3519999999999</v>
      </c>
      <c r="M60" s="14">
        <f t="shared" si="1"/>
        <v>0.4670000000000003</v>
      </c>
      <c r="N60" s="14">
        <f t="shared" si="1"/>
        <v>498.75099999999929</v>
      </c>
      <c r="O60" s="14">
        <f t="shared" si="1"/>
        <v>0.4670000000000003</v>
      </c>
      <c r="Q60" s="26">
        <f t="shared" si="2"/>
        <v>0</v>
      </c>
      <c r="AC60" s="52">
        <f t="shared" si="4"/>
        <v>0</v>
      </c>
      <c r="AD60" s="75">
        <f t="shared" si="0"/>
        <v>0</v>
      </c>
    </row>
    <row r="61" spans="1:40" ht="12.75" x14ac:dyDescent="0.2">
      <c r="A61" s="28" t="s">
        <v>38</v>
      </c>
      <c r="B61" s="35">
        <v>48836.262999999999</v>
      </c>
      <c r="C61" s="36">
        <v>9.7690000000000001</v>
      </c>
      <c r="D61" s="35">
        <v>24268.083999999999</v>
      </c>
      <c r="E61" s="36">
        <v>8.5620000000000012</v>
      </c>
      <c r="G61" s="3">
        <v>4423.9000000000005</v>
      </c>
      <c r="H61" s="8">
        <v>2.1379999999999995</v>
      </c>
      <c r="I61" s="4">
        <v>5681.9900000000007</v>
      </c>
      <c r="J61" s="12">
        <v>2.1379999999999995</v>
      </c>
      <c r="L61" s="14">
        <f t="shared" si="1"/>
        <v>44412.362999999998</v>
      </c>
      <c r="M61" s="14">
        <f t="shared" si="1"/>
        <v>7.6310000000000002</v>
      </c>
      <c r="N61" s="14">
        <f t="shared" si="1"/>
        <v>18586.093999999997</v>
      </c>
      <c r="O61" s="14">
        <f t="shared" si="1"/>
        <v>6.4240000000000013</v>
      </c>
      <c r="Q61" s="26">
        <f t="shared" si="2"/>
        <v>-1.206999999999999</v>
      </c>
      <c r="AC61" s="52">
        <f t="shared" si="4"/>
        <v>1.206999999999999</v>
      </c>
      <c r="AD61" s="75">
        <f t="shared" si="0"/>
        <v>1.206999999999999</v>
      </c>
    </row>
    <row r="62" spans="1:40" ht="12.75" x14ac:dyDescent="0.2">
      <c r="A62" s="28" t="s">
        <v>59</v>
      </c>
      <c r="B62" s="35">
        <v>80480</v>
      </c>
      <c r="C62" s="36">
        <v>13.878</v>
      </c>
      <c r="D62" s="35">
        <v>40884</v>
      </c>
      <c r="E62" s="36">
        <v>13.878</v>
      </c>
      <c r="G62" s="3">
        <v>19606</v>
      </c>
      <c r="H62" s="8">
        <v>5.8699999999999992</v>
      </c>
      <c r="I62" s="4">
        <v>22153</v>
      </c>
      <c r="J62" s="12">
        <v>5.8699999999999992</v>
      </c>
      <c r="L62" s="14">
        <f t="shared" si="1"/>
        <v>60874</v>
      </c>
      <c r="M62" s="14">
        <f t="shared" si="1"/>
        <v>8.0080000000000009</v>
      </c>
      <c r="N62" s="14">
        <f t="shared" si="1"/>
        <v>18731</v>
      </c>
      <c r="O62" s="14">
        <f t="shared" si="1"/>
        <v>8.0080000000000009</v>
      </c>
      <c r="Q62" s="26">
        <f t="shared" si="2"/>
        <v>0</v>
      </c>
      <c r="AC62" s="52">
        <f t="shared" si="4"/>
        <v>0</v>
      </c>
      <c r="AD62" s="75">
        <f t="shared" si="0"/>
        <v>0</v>
      </c>
    </row>
    <row r="63" spans="1:40" ht="12.75" x14ac:dyDescent="0.2">
      <c r="A63" s="28" t="s">
        <v>10</v>
      </c>
      <c r="B63" s="35">
        <v>29228.701908999999</v>
      </c>
      <c r="C63" s="36">
        <v>16.238167727222223</v>
      </c>
      <c r="D63" s="35">
        <v>14584.856909</v>
      </c>
      <c r="E63" s="36">
        <v>16.238167727222223</v>
      </c>
      <c r="G63" s="3">
        <v>8991.8899323589176</v>
      </c>
      <c r="H63" s="8">
        <v>11.363329687444336</v>
      </c>
      <c r="I63" s="4">
        <v>11462.103505040886</v>
      </c>
      <c r="J63" s="12">
        <v>11.363329687444336</v>
      </c>
      <c r="L63" s="14">
        <f t="shared" si="1"/>
        <v>20236.811976641082</v>
      </c>
      <c r="M63" s="14">
        <f t="shared" si="1"/>
        <v>4.8748380397778863</v>
      </c>
      <c r="N63" s="14">
        <f t="shared" si="1"/>
        <v>3122.7534039591137</v>
      </c>
      <c r="O63" s="14">
        <f t="shared" si="1"/>
        <v>4.8748380397778863</v>
      </c>
      <c r="Q63" s="26">
        <f t="shared" ref="Q63:Q126" si="5">E63-C63</f>
        <v>0</v>
      </c>
      <c r="AC63" s="52">
        <f t="shared" si="4"/>
        <v>0</v>
      </c>
      <c r="AD63" s="75">
        <f t="shared" si="0"/>
        <v>0</v>
      </c>
    </row>
    <row r="64" spans="1:40" ht="12.75" x14ac:dyDescent="0.2">
      <c r="A64" s="28" t="s">
        <v>11</v>
      </c>
      <c r="B64" s="35">
        <v>27250.503000000001</v>
      </c>
      <c r="C64" s="36">
        <v>8.7148000000000003</v>
      </c>
      <c r="D64" s="35">
        <v>14637.781999999999</v>
      </c>
      <c r="E64" s="36">
        <v>8.7148000000000003</v>
      </c>
      <c r="G64" s="3">
        <v>876.99424999999985</v>
      </c>
      <c r="H64" s="8">
        <v>0.49114999999999998</v>
      </c>
      <c r="I64" s="4">
        <v>838.67344500000013</v>
      </c>
      <c r="J64" s="12">
        <v>0.49114999999999998</v>
      </c>
      <c r="L64" s="14">
        <f t="shared" ref="L64:O125" si="6">B64-G64</f>
        <v>26373.508750000001</v>
      </c>
      <c r="M64" s="14">
        <f t="shared" si="6"/>
        <v>8.223650000000001</v>
      </c>
      <c r="N64" s="14">
        <f t="shared" si="6"/>
        <v>13799.108554999999</v>
      </c>
      <c r="O64" s="14">
        <f t="shared" si="6"/>
        <v>8.223650000000001</v>
      </c>
      <c r="Q64" s="26">
        <f t="shared" si="5"/>
        <v>0</v>
      </c>
      <c r="AC64" s="52">
        <f t="shared" si="4"/>
        <v>0</v>
      </c>
      <c r="AD64" s="75">
        <f t="shared" si="0"/>
        <v>0</v>
      </c>
    </row>
    <row r="65" spans="1:36" ht="12.75" x14ac:dyDescent="0.2">
      <c r="A65" s="28" t="s">
        <v>13</v>
      </c>
      <c r="B65" s="35">
        <v>19076.516000000003</v>
      </c>
      <c r="C65" s="36">
        <v>5.4530000000000003</v>
      </c>
      <c r="D65" s="35">
        <v>9867.5040000000008</v>
      </c>
      <c r="E65" s="36">
        <v>5.4530000000000003</v>
      </c>
      <c r="G65" s="3">
        <v>4668.4059999999999</v>
      </c>
      <c r="H65" s="8">
        <v>2.5630000000000002</v>
      </c>
      <c r="I65" s="4">
        <v>4962.2139999999999</v>
      </c>
      <c r="J65" s="12">
        <v>2.5630000000000002</v>
      </c>
      <c r="L65" s="14">
        <f t="shared" si="6"/>
        <v>14408.110000000004</v>
      </c>
      <c r="M65" s="14">
        <f t="shared" si="6"/>
        <v>2.89</v>
      </c>
      <c r="N65" s="14">
        <f t="shared" si="6"/>
        <v>4905.2900000000009</v>
      </c>
      <c r="O65" s="14">
        <f t="shared" si="6"/>
        <v>2.89</v>
      </c>
      <c r="Q65" s="26">
        <f t="shared" si="5"/>
        <v>0</v>
      </c>
      <c r="AC65" s="52">
        <f t="shared" si="4"/>
        <v>0</v>
      </c>
      <c r="AD65" s="75">
        <f t="shared" si="0"/>
        <v>0</v>
      </c>
    </row>
    <row r="66" spans="1:36" ht="12.75" x14ac:dyDescent="0.2">
      <c r="A66" s="28" t="s">
        <v>9</v>
      </c>
      <c r="B66" s="35">
        <v>53033.307602253233</v>
      </c>
      <c r="C66" s="36">
        <v>10.116</v>
      </c>
      <c r="D66" s="35">
        <v>26878.071538172491</v>
      </c>
      <c r="E66" s="36">
        <v>10.116</v>
      </c>
      <c r="G66" s="3">
        <v>19211.594999999998</v>
      </c>
      <c r="H66" s="8">
        <v>5.6339999999999995</v>
      </c>
      <c r="I66" s="4">
        <v>17436.920999999998</v>
      </c>
      <c r="J66" s="12">
        <v>5.6339999999999995</v>
      </c>
      <c r="L66" s="14">
        <f t="shared" si="6"/>
        <v>33821.712602253232</v>
      </c>
      <c r="M66" s="14">
        <f t="shared" si="6"/>
        <v>4.4820000000000002</v>
      </c>
      <c r="N66" s="14">
        <f t="shared" si="6"/>
        <v>9441.1505381724928</v>
      </c>
      <c r="O66" s="14">
        <f t="shared" si="6"/>
        <v>4.4820000000000002</v>
      </c>
      <c r="Q66" s="26">
        <f t="shared" si="5"/>
        <v>0</v>
      </c>
      <c r="AC66" s="52">
        <f t="shared" si="4"/>
        <v>0</v>
      </c>
      <c r="AD66" s="75">
        <f t="shared" si="0"/>
        <v>0</v>
      </c>
    </row>
    <row r="67" spans="1:36" ht="38.25" x14ac:dyDescent="0.2">
      <c r="A67" s="28" t="s">
        <v>8</v>
      </c>
      <c r="B67" s="35">
        <v>113841.121</v>
      </c>
      <c r="C67" s="36">
        <v>18.483567199999996</v>
      </c>
      <c r="D67" s="35">
        <v>58336.644</v>
      </c>
      <c r="E67" s="36">
        <v>18.483567199999996</v>
      </c>
      <c r="G67" s="3">
        <f>E67*6*объемы!D67</f>
        <v>6469615.677578859</v>
      </c>
      <c r="H67" s="8">
        <v>17.477</v>
      </c>
      <c r="I67" s="4">
        <v>43927.722999999998</v>
      </c>
      <c r="J67" s="12">
        <v>17.477</v>
      </c>
      <c r="L67" s="14">
        <f t="shared" si="6"/>
        <v>-6355774.5565788588</v>
      </c>
      <c r="M67" s="14">
        <f t="shared" si="6"/>
        <v>1.0065671999999957</v>
      </c>
      <c r="N67" s="14">
        <f t="shared" si="6"/>
        <v>14408.921000000002</v>
      </c>
      <c r="O67" s="14">
        <f t="shared" si="6"/>
        <v>1.0065671999999957</v>
      </c>
      <c r="Q67" s="26">
        <f t="shared" si="5"/>
        <v>0</v>
      </c>
      <c r="AC67" s="52">
        <f t="shared" si="4"/>
        <v>0</v>
      </c>
      <c r="AD67" s="75">
        <f t="shared" si="0"/>
        <v>0</v>
      </c>
      <c r="AE67" s="47">
        <f>B67+D67</f>
        <v>172177.76500000001</v>
      </c>
      <c r="AG67" s="57"/>
      <c r="AH67" s="56" t="s">
        <v>40</v>
      </c>
      <c r="AJ67" s="56"/>
    </row>
    <row r="68" spans="1:36" ht="38.25" x14ac:dyDescent="0.2">
      <c r="A68" s="28" t="s">
        <v>7</v>
      </c>
      <c r="B68" s="35">
        <v>234423.3450711233</v>
      </c>
      <c r="C68" s="36">
        <v>38.176000000000002</v>
      </c>
      <c r="D68" s="35">
        <v>122092.92907112329</v>
      </c>
      <c r="E68" s="36">
        <v>38.176000000000002</v>
      </c>
      <c r="F68" s="14"/>
      <c r="G68" s="3">
        <v>55954.066248243813</v>
      </c>
      <c r="H68" s="8">
        <v>18.291292363516412</v>
      </c>
      <c r="I68" s="4">
        <v>52842.471874202965</v>
      </c>
      <c r="J68" s="12">
        <v>18.291292363516412</v>
      </c>
      <c r="L68" s="14">
        <f t="shared" si="6"/>
        <v>178469.27882287948</v>
      </c>
      <c r="M68" s="14">
        <f t="shared" si="6"/>
        <v>19.88470763648359</v>
      </c>
      <c r="N68" s="14">
        <f t="shared" si="6"/>
        <v>69250.457196920324</v>
      </c>
      <c r="O68" s="14">
        <f t="shared" si="6"/>
        <v>19.88470763648359</v>
      </c>
      <c r="Q68" s="26">
        <f t="shared" si="5"/>
        <v>0</v>
      </c>
      <c r="AC68" s="52">
        <f t="shared" si="4"/>
        <v>0</v>
      </c>
      <c r="AD68" s="76">
        <f t="shared" si="0"/>
        <v>0</v>
      </c>
      <c r="AE68" s="47">
        <f>B68+D68</f>
        <v>356516.27414224658</v>
      </c>
    </row>
    <row r="69" spans="1:36" ht="12.75" x14ac:dyDescent="0.2">
      <c r="A69" s="28" t="s">
        <v>14</v>
      </c>
      <c r="B69" s="35">
        <v>13325.3</v>
      </c>
      <c r="C69" s="36">
        <v>3.8070000000000004</v>
      </c>
      <c r="D69" s="35">
        <v>6900.7000000000007</v>
      </c>
      <c r="E69" s="36">
        <v>3.8070000000000004</v>
      </c>
      <c r="G69" s="3">
        <v>2976.7829999999999</v>
      </c>
      <c r="H69" s="8">
        <v>2.0680000000000001</v>
      </c>
      <c r="I69" s="4">
        <v>3167.4989999999998</v>
      </c>
      <c r="J69" s="12">
        <v>2.0680000000000001</v>
      </c>
      <c r="L69" s="14">
        <f t="shared" si="6"/>
        <v>10348.517</v>
      </c>
      <c r="M69" s="14">
        <f t="shared" si="6"/>
        <v>1.7390000000000003</v>
      </c>
      <c r="N69" s="14">
        <f t="shared" si="6"/>
        <v>3733.2010000000009</v>
      </c>
      <c r="O69" s="14">
        <f t="shared" si="6"/>
        <v>1.7390000000000003</v>
      </c>
      <c r="Q69" s="26">
        <f t="shared" si="5"/>
        <v>0</v>
      </c>
      <c r="AC69" s="52">
        <f t="shared" si="4"/>
        <v>0</v>
      </c>
      <c r="AD69" s="75">
        <f t="shared" si="0"/>
        <v>0</v>
      </c>
    </row>
    <row r="70" spans="1:36" ht="12.75" x14ac:dyDescent="0.2">
      <c r="A70" s="28" t="s">
        <v>15</v>
      </c>
      <c r="B70" s="35">
        <v>18482.814999999999</v>
      </c>
      <c r="C70" s="36">
        <v>5.28</v>
      </c>
      <c r="D70" s="35">
        <v>8802.3009999999995</v>
      </c>
      <c r="E70" s="36">
        <v>5.28</v>
      </c>
      <c r="G70" s="3">
        <v>2970.2829999999994</v>
      </c>
      <c r="H70" s="8">
        <v>1.7617999999999991</v>
      </c>
      <c r="I70" s="4">
        <v>3196.1129999999998</v>
      </c>
      <c r="J70" s="12">
        <v>1.7617999999999991</v>
      </c>
      <c r="L70" s="14">
        <f t="shared" si="6"/>
        <v>15512.531999999999</v>
      </c>
      <c r="M70" s="14">
        <f t="shared" si="6"/>
        <v>3.5182000000000011</v>
      </c>
      <c r="N70" s="14">
        <f t="shared" si="6"/>
        <v>5606.1880000000001</v>
      </c>
      <c r="O70" s="14">
        <f t="shared" si="6"/>
        <v>3.5182000000000011</v>
      </c>
      <c r="Q70" s="26">
        <f t="shared" si="5"/>
        <v>0</v>
      </c>
      <c r="AC70" s="52">
        <f t="shared" si="4"/>
        <v>0</v>
      </c>
      <c r="AD70" s="75">
        <f t="shared" si="0"/>
        <v>0</v>
      </c>
    </row>
    <row r="71" spans="1:36" ht="12.75" x14ac:dyDescent="0.2">
      <c r="A71" s="28" t="s">
        <v>45</v>
      </c>
      <c r="B71" s="35">
        <v>23489.348000000002</v>
      </c>
      <c r="C71" s="36">
        <v>4.9579999999999993</v>
      </c>
      <c r="D71" s="35">
        <v>11168.543000000001</v>
      </c>
      <c r="E71" s="36">
        <v>4.8809999999999993</v>
      </c>
      <c r="G71" s="3">
        <v>2941.1220000000003</v>
      </c>
      <c r="H71" s="8">
        <v>1.5196666666666669</v>
      </c>
      <c r="I71" s="4">
        <v>2895.4550000000008</v>
      </c>
      <c r="J71" s="12">
        <v>1.5196666666666669</v>
      </c>
      <c r="L71" s="14">
        <f t="shared" si="6"/>
        <v>20548.226000000002</v>
      </c>
      <c r="M71" s="14">
        <f t="shared" si="6"/>
        <v>3.4383333333333326</v>
      </c>
      <c r="N71" s="14">
        <f t="shared" si="6"/>
        <v>8273.0879999999997</v>
      </c>
      <c r="O71" s="14">
        <f t="shared" si="6"/>
        <v>3.3613333333333326</v>
      </c>
      <c r="Q71" s="26">
        <f t="shared" si="5"/>
        <v>-7.6999999999999957E-2</v>
      </c>
      <c r="AC71" s="52">
        <f t="shared" si="4"/>
        <v>7.6999999999999957E-2</v>
      </c>
      <c r="AD71" s="75">
        <f t="shared" si="0"/>
        <v>7.6999999999999957E-2</v>
      </c>
    </row>
    <row r="72" spans="1:36" ht="12.75" x14ac:dyDescent="0.2">
      <c r="A72" s="28" t="s">
        <v>22</v>
      </c>
      <c r="B72" s="35">
        <v>111793.974</v>
      </c>
      <c r="C72" s="36">
        <v>20.376000000000005</v>
      </c>
      <c r="D72" s="35">
        <v>56605.979999999996</v>
      </c>
      <c r="E72" s="36">
        <v>20.376000000000005</v>
      </c>
      <c r="G72" s="3">
        <v>2549.2539999999999</v>
      </c>
      <c r="H72" s="8">
        <v>1.1115010727691701</v>
      </c>
      <c r="I72" s="4">
        <v>3059.4549999999995</v>
      </c>
      <c r="J72" s="12">
        <v>1.1115010727691701</v>
      </c>
      <c r="L72" s="14">
        <f t="shared" si="6"/>
        <v>109244.72</v>
      </c>
      <c r="M72" s="14">
        <f t="shared" si="6"/>
        <v>19.264498927230836</v>
      </c>
      <c r="N72" s="14">
        <f t="shared" si="6"/>
        <v>53546.524999999994</v>
      </c>
      <c r="O72" s="14">
        <f t="shared" si="6"/>
        <v>19.264498927230836</v>
      </c>
      <c r="Q72" s="27">
        <f t="shared" si="5"/>
        <v>0</v>
      </c>
      <c r="S72" s="47">
        <v>76408.377000000008</v>
      </c>
      <c r="U72" s="47">
        <f>B72+D72</f>
        <v>168399.954</v>
      </c>
      <c r="AC72" s="52">
        <f t="shared" si="4"/>
        <v>0</v>
      </c>
      <c r="AD72" s="75">
        <f t="shared" si="0"/>
        <v>0</v>
      </c>
    </row>
    <row r="73" spans="1:36" ht="12.75" x14ac:dyDescent="0.2">
      <c r="A73" s="28" t="s">
        <v>30</v>
      </c>
      <c r="B73" s="35">
        <v>30661.149000000001</v>
      </c>
      <c r="C73" s="36">
        <v>5.5709999999999988</v>
      </c>
      <c r="D73" s="35">
        <v>14943.087999999998</v>
      </c>
      <c r="E73" s="36">
        <v>5.5709999999999988</v>
      </c>
      <c r="G73" s="3">
        <v>1859.8240000000001</v>
      </c>
      <c r="H73" s="8">
        <v>0.73403599999999991</v>
      </c>
      <c r="I73" s="4">
        <v>1810.3589999999999</v>
      </c>
      <c r="J73" s="12">
        <v>0.73403599999999991</v>
      </c>
      <c r="L73" s="14">
        <f t="shared" si="6"/>
        <v>28801.325000000001</v>
      </c>
      <c r="M73" s="14">
        <f t="shared" si="6"/>
        <v>4.8369639999999992</v>
      </c>
      <c r="N73" s="14">
        <f t="shared" si="6"/>
        <v>13132.728999999998</v>
      </c>
      <c r="O73" s="14">
        <f t="shared" si="6"/>
        <v>4.8369639999999992</v>
      </c>
      <c r="Q73" s="26">
        <f t="shared" si="5"/>
        <v>0</v>
      </c>
      <c r="AC73" s="52">
        <f t="shared" si="4"/>
        <v>0</v>
      </c>
      <c r="AD73" s="75">
        <f t="shared" si="0"/>
        <v>0</v>
      </c>
    </row>
    <row r="74" spans="1:36" ht="12.75" x14ac:dyDescent="0.2">
      <c r="A74" s="49" t="s">
        <v>28</v>
      </c>
      <c r="B74" s="35">
        <v>14062.091999999995</v>
      </c>
      <c r="C74" s="36">
        <v>3.870235391692769</v>
      </c>
      <c r="D74" s="35">
        <v>7449.1529999999957</v>
      </c>
      <c r="E74" s="36">
        <v>3.870235391692769</v>
      </c>
      <c r="G74" s="3"/>
      <c r="H74" s="8"/>
      <c r="I74" s="4"/>
      <c r="J74" s="12"/>
      <c r="L74" s="14"/>
      <c r="M74" s="14"/>
      <c r="N74" s="14"/>
      <c r="O74" s="14"/>
      <c r="Q74" s="26">
        <f t="shared" si="5"/>
        <v>0</v>
      </c>
      <c r="AC74" s="52">
        <f t="shared" si="4"/>
        <v>0</v>
      </c>
      <c r="AD74" s="75">
        <f t="shared" si="0"/>
        <v>0</v>
      </c>
    </row>
    <row r="75" spans="1:36" ht="12.75" x14ac:dyDescent="0.2">
      <c r="A75" s="49" t="s">
        <v>29</v>
      </c>
      <c r="B75" s="35">
        <v>10855.1</v>
      </c>
      <c r="C75" s="36">
        <v>5.6</v>
      </c>
      <c r="D75" s="35">
        <v>5388.4369999999999</v>
      </c>
      <c r="E75" s="36">
        <v>5.6</v>
      </c>
      <c r="G75" s="3"/>
      <c r="H75" s="8"/>
      <c r="I75" s="4"/>
      <c r="J75" s="12"/>
      <c r="L75" s="14"/>
      <c r="M75" s="14"/>
      <c r="N75" s="14"/>
      <c r="O75" s="14"/>
      <c r="Q75" s="26">
        <f t="shared" si="5"/>
        <v>0</v>
      </c>
      <c r="AC75" s="52">
        <f t="shared" si="4"/>
        <v>0</v>
      </c>
      <c r="AD75" s="75">
        <f t="shared" si="0"/>
        <v>0</v>
      </c>
    </row>
    <row r="76" spans="1:36" ht="12.75" x14ac:dyDescent="0.2">
      <c r="A76" s="49" t="s">
        <v>33</v>
      </c>
      <c r="B76" s="35">
        <v>21360.335999999879</v>
      </c>
      <c r="C76" s="36">
        <v>3.5600559999999795</v>
      </c>
      <c r="D76" s="35">
        <v>10704.8285</v>
      </c>
      <c r="E76" s="36">
        <v>3.5600559999999795</v>
      </c>
      <c r="G76" s="3"/>
      <c r="H76" s="8"/>
      <c r="I76" s="4"/>
      <c r="J76" s="12"/>
      <c r="L76" s="14"/>
      <c r="M76" s="14"/>
      <c r="N76" s="14"/>
      <c r="O76" s="14"/>
      <c r="Q76" s="26">
        <f t="shared" si="5"/>
        <v>0</v>
      </c>
      <c r="AC76" s="52">
        <f t="shared" si="4"/>
        <v>0</v>
      </c>
      <c r="AD76" s="75">
        <f t="shared" si="0"/>
        <v>0</v>
      </c>
    </row>
    <row r="77" spans="1:36" ht="12.75" x14ac:dyDescent="0.2">
      <c r="A77" s="49" t="s">
        <v>32</v>
      </c>
      <c r="B77" s="35">
        <v>50847.007999999994</v>
      </c>
      <c r="C77" s="36">
        <v>8.6020000000000003</v>
      </c>
      <c r="D77" s="35">
        <v>25967.658000000003</v>
      </c>
      <c r="E77" s="36">
        <v>8.6780000000000008</v>
      </c>
      <c r="G77" s="3"/>
      <c r="H77" s="8"/>
      <c r="I77" s="4"/>
      <c r="J77" s="12"/>
      <c r="L77" s="14"/>
      <c r="M77" s="14"/>
      <c r="N77" s="14"/>
      <c r="O77" s="14"/>
      <c r="Q77" s="26">
        <f t="shared" si="5"/>
        <v>7.6000000000000512E-2</v>
      </c>
      <c r="AC77" s="52">
        <f t="shared" si="4"/>
        <v>-7.6000000000000512E-2</v>
      </c>
      <c r="AD77" s="75">
        <f t="shared" ref="AD77:AD159" si="7">C77-E77</f>
        <v>-7.6000000000000512E-2</v>
      </c>
    </row>
    <row r="78" spans="1:36" ht="12.75" x14ac:dyDescent="0.2">
      <c r="A78" s="49" t="s">
        <v>34</v>
      </c>
      <c r="B78" s="35">
        <v>12303.493</v>
      </c>
      <c r="C78" s="36">
        <v>3.0270000000000001</v>
      </c>
      <c r="D78" s="35">
        <v>6142.527</v>
      </c>
      <c r="E78" s="36">
        <v>3.0270000000000001</v>
      </c>
      <c r="G78" s="3"/>
      <c r="H78" s="8"/>
      <c r="I78" s="4"/>
      <c r="J78" s="12"/>
      <c r="L78" s="14"/>
      <c r="M78" s="14"/>
      <c r="N78" s="14"/>
      <c r="O78" s="14"/>
      <c r="Q78" s="26">
        <f t="shared" si="5"/>
        <v>0</v>
      </c>
      <c r="AC78" s="52">
        <f t="shared" si="4"/>
        <v>0</v>
      </c>
      <c r="AD78" s="75">
        <f t="shared" si="7"/>
        <v>0</v>
      </c>
    </row>
    <row r="79" spans="1:36" ht="12.75" x14ac:dyDescent="0.2">
      <c r="A79" s="49" t="s">
        <v>36</v>
      </c>
      <c r="B79" s="35">
        <v>1584.2670000000001</v>
      </c>
      <c r="C79" s="36">
        <v>0.27100000000000002</v>
      </c>
      <c r="D79" s="35">
        <v>829.73</v>
      </c>
      <c r="E79" s="36">
        <v>0.27100000000000002</v>
      </c>
      <c r="G79" s="3"/>
      <c r="H79" s="8"/>
      <c r="I79" s="4"/>
      <c r="J79" s="12"/>
      <c r="L79" s="14"/>
      <c r="M79" s="14"/>
      <c r="N79" s="14"/>
      <c r="O79" s="14"/>
      <c r="Q79" s="26">
        <f t="shared" ref="Q79" si="8">E79-C79</f>
        <v>0</v>
      </c>
      <c r="AC79" s="52">
        <f t="shared" si="4"/>
        <v>0</v>
      </c>
      <c r="AD79" s="75">
        <f t="shared" si="7"/>
        <v>0</v>
      </c>
    </row>
    <row r="80" spans="1:36" ht="12.75" x14ac:dyDescent="0.2">
      <c r="A80" s="49" t="s">
        <v>37</v>
      </c>
      <c r="B80" s="35">
        <v>18160.233</v>
      </c>
      <c r="C80" s="36">
        <v>3.79</v>
      </c>
      <c r="D80" s="35">
        <v>8687.6280000000006</v>
      </c>
      <c r="E80" s="36">
        <v>3.7849999999999993</v>
      </c>
      <c r="G80" s="3"/>
      <c r="H80" s="8"/>
      <c r="I80" s="4"/>
      <c r="J80" s="12"/>
      <c r="L80" s="14"/>
      <c r="M80" s="14"/>
      <c r="N80" s="14"/>
      <c r="O80" s="14"/>
      <c r="Q80" s="26">
        <f>E80-C80</f>
        <v>-5.0000000000007816E-3</v>
      </c>
      <c r="AC80" s="52">
        <f t="shared" si="4"/>
        <v>5.0000000000007816E-3</v>
      </c>
      <c r="AD80" s="75">
        <f t="shared" si="7"/>
        <v>5.0000000000007816E-3</v>
      </c>
    </row>
    <row r="81" spans="1:42" ht="12.75" x14ac:dyDescent="0.2">
      <c r="A81" s="49" t="s">
        <v>48</v>
      </c>
      <c r="B81" s="35">
        <v>25744.673999999999</v>
      </c>
      <c r="C81" s="36">
        <v>5.1470000000000002</v>
      </c>
      <c r="D81" s="35">
        <v>12836.372999999998</v>
      </c>
      <c r="E81" s="36">
        <v>5.1470000000000002</v>
      </c>
      <c r="G81" s="3"/>
      <c r="H81" s="8"/>
      <c r="I81" s="4"/>
      <c r="J81" s="12"/>
      <c r="L81" s="14"/>
      <c r="M81" s="14"/>
      <c r="N81" s="14"/>
      <c r="O81" s="14"/>
      <c r="Q81" s="26"/>
      <c r="AC81" s="52"/>
      <c r="AD81" s="75">
        <f t="shared" si="7"/>
        <v>0</v>
      </c>
    </row>
    <row r="82" spans="1:42" ht="12.75" x14ac:dyDescent="0.2">
      <c r="A82" s="49" t="s">
        <v>53</v>
      </c>
      <c r="B82" s="35">
        <v>24921.851000000002</v>
      </c>
      <c r="C82" s="36">
        <v>3.8</v>
      </c>
      <c r="D82" s="35">
        <v>12850.055</v>
      </c>
      <c r="E82" s="36">
        <v>3.8</v>
      </c>
      <c r="G82" s="3"/>
      <c r="H82" s="8"/>
      <c r="I82" s="4"/>
      <c r="J82" s="12"/>
      <c r="L82" s="14"/>
      <c r="M82" s="14"/>
      <c r="N82" s="14"/>
      <c r="O82" s="14"/>
      <c r="Q82" s="26"/>
      <c r="AC82" s="52"/>
      <c r="AD82" s="75">
        <f t="shared" si="7"/>
        <v>0</v>
      </c>
      <c r="AN82" s="47">
        <f>B82+D82</f>
        <v>37771.906000000003</v>
      </c>
    </row>
    <row r="83" spans="1:42" ht="63" x14ac:dyDescent="0.2">
      <c r="A83" s="63" t="s">
        <v>8</v>
      </c>
      <c r="B83" s="35"/>
      <c r="C83" s="36"/>
      <c r="D83" s="35"/>
      <c r="E83" s="36"/>
      <c r="G83" s="22"/>
      <c r="H83" s="8"/>
      <c r="I83" s="4"/>
      <c r="J83" s="12"/>
      <c r="L83" s="14">
        <f t="shared" si="6"/>
        <v>0</v>
      </c>
      <c r="M83" s="14">
        <f t="shared" si="6"/>
        <v>0</v>
      </c>
      <c r="N83" s="14">
        <f t="shared" si="6"/>
        <v>0</v>
      </c>
      <c r="O83" s="14">
        <f t="shared" si="6"/>
        <v>0</v>
      </c>
      <c r="Q83" s="26"/>
      <c r="AC83" s="52">
        <f t="shared" si="4"/>
        <v>0</v>
      </c>
      <c r="AD83" s="75">
        <f t="shared" si="7"/>
        <v>0</v>
      </c>
    </row>
    <row r="84" spans="1:42" ht="12.75" x14ac:dyDescent="0.2">
      <c r="A84" s="28" t="s">
        <v>43</v>
      </c>
      <c r="B84" s="35">
        <v>26644.542000000074</v>
      </c>
      <c r="C84" s="36">
        <v>3.9339074171067949</v>
      </c>
      <c r="D84" s="35">
        <v>13118.00999999998</v>
      </c>
      <c r="E84" s="36">
        <v>3.9339074171067949</v>
      </c>
      <c r="G84" s="3">
        <v>12233.982999999986</v>
      </c>
      <c r="H84" s="8">
        <v>3.964670000000007</v>
      </c>
      <c r="I84" s="4">
        <v>12330.143999999978</v>
      </c>
      <c r="J84" s="12">
        <v>3.964670000000007</v>
      </c>
      <c r="L84" s="14">
        <f t="shared" si="6"/>
        <v>14410.559000000088</v>
      </c>
      <c r="M84" s="14">
        <f t="shared" si="6"/>
        <v>-3.0762582893212098E-2</v>
      </c>
      <c r="N84" s="14">
        <f t="shared" si="6"/>
        <v>787.8660000000018</v>
      </c>
      <c r="O84" s="14">
        <f t="shared" si="6"/>
        <v>-3.0762582893212098E-2</v>
      </c>
      <c r="Q84" s="26">
        <f t="shared" si="5"/>
        <v>0</v>
      </c>
      <c r="AC84" s="52">
        <f t="shared" si="4"/>
        <v>0</v>
      </c>
      <c r="AD84" s="75">
        <f t="shared" si="7"/>
        <v>0</v>
      </c>
      <c r="AF84" s="47">
        <f>B84+D84</f>
        <v>39762.552000000054</v>
      </c>
      <c r="AH84" t="s">
        <v>41</v>
      </c>
    </row>
    <row r="85" spans="1:42" ht="63" x14ac:dyDescent="0.2">
      <c r="A85" s="63" t="s">
        <v>7</v>
      </c>
      <c r="B85" s="35"/>
      <c r="C85" s="36"/>
      <c r="D85" s="35"/>
      <c r="E85" s="36"/>
      <c r="G85" s="22"/>
      <c r="H85" s="8"/>
      <c r="I85" s="4"/>
      <c r="J85" s="12"/>
      <c r="L85" s="14">
        <f t="shared" si="6"/>
        <v>0</v>
      </c>
      <c r="M85" s="14">
        <f t="shared" si="6"/>
        <v>0</v>
      </c>
      <c r="N85" s="14">
        <f t="shared" si="6"/>
        <v>0</v>
      </c>
      <c r="O85" s="14">
        <f t="shared" si="6"/>
        <v>0</v>
      </c>
      <c r="Q85" s="43"/>
      <c r="AC85" s="52">
        <f t="shared" si="4"/>
        <v>0</v>
      </c>
      <c r="AD85" s="75">
        <f t="shared" si="7"/>
        <v>0</v>
      </c>
    </row>
    <row r="86" spans="1:42" ht="12.75" x14ac:dyDescent="0.2">
      <c r="A86" s="28" t="s">
        <v>43</v>
      </c>
      <c r="B86" s="35">
        <v>75814.832878526824</v>
      </c>
      <c r="C86" s="36">
        <v>10.537618921266548</v>
      </c>
      <c r="D86" s="35">
        <v>41333.644880335996</v>
      </c>
      <c r="E86" s="36">
        <v>10.537618921266548</v>
      </c>
      <c r="F86" s="29"/>
      <c r="G86" s="30">
        <v>55954.066248243813</v>
      </c>
      <c r="H86" s="31">
        <v>18.291292363516412</v>
      </c>
      <c r="I86" s="32">
        <v>52842.471874202965</v>
      </c>
      <c r="J86" s="33">
        <v>18.291292363516412</v>
      </c>
      <c r="K86" s="34"/>
      <c r="L86" s="29">
        <f t="shared" si="6"/>
        <v>19860.766630283011</v>
      </c>
      <c r="M86" s="29">
        <f t="shared" si="6"/>
        <v>-7.7536734422498643</v>
      </c>
      <c r="N86" s="29">
        <f t="shared" si="6"/>
        <v>-11508.826993866969</v>
      </c>
      <c r="O86" s="29">
        <f t="shared" si="6"/>
        <v>-7.7536734422498643</v>
      </c>
      <c r="P86" s="34"/>
      <c r="Q86" s="43">
        <f t="shared" si="5"/>
        <v>0</v>
      </c>
      <c r="AC86" s="60">
        <f t="shared" si="4"/>
        <v>0</v>
      </c>
      <c r="AD86" s="75">
        <f t="shared" si="7"/>
        <v>0</v>
      </c>
      <c r="AM86" s="47"/>
      <c r="AN86" s="86">
        <f t="shared" ref="AN86:AN99" si="9">B86+D86</f>
        <v>117148.47775886282</v>
      </c>
      <c r="AP86" t="s">
        <v>55</v>
      </c>
    </row>
    <row r="87" spans="1:42" ht="12.75" x14ac:dyDescent="0.2">
      <c r="A87" s="28" t="s">
        <v>11</v>
      </c>
      <c r="B87" s="35">
        <v>125.373</v>
      </c>
      <c r="C87" s="36">
        <v>3.5820857142857154E-2</v>
      </c>
      <c r="D87" s="35">
        <v>84.972999999999985</v>
      </c>
      <c r="E87" s="36">
        <v>3.5820857142857154E-2</v>
      </c>
      <c r="G87" s="3">
        <v>40.4</v>
      </c>
      <c r="H87" s="8">
        <v>2.4E-2</v>
      </c>
      <c r="I87" s="4">
        <v>70.72</v>
      </c>
      <c r="J87" s="12">
        <v>2.4E-2</v>
      </c>
      <c r="L87" s="14">
        <f t="shared" si="6"/>
        <v>84.973000000000013</v>
      </c>
      <c r="M87" s="14">
        <f t="shared" si="6"/>
        <v>1.1820857142857154E-2</v>
      </c>
      <c r="N87" s="14">
        <f t="shared" si="6"/>
        <v>14.252999999999986</v>
      </c>
      <c r="O87" s="14">
        <f t="shared" si="6"/>
        <v>1.1820857142857154E-2</v>
      </c>
      <c r="Q87" s="43">
        <f t="shared" si="5"/>
        <v>0</v>
      </c>
      <c r="AC87" s="52">
        <f t="shared" si="4"/>
        <v>0</v>
      </c>
      <c r="AD87" s="75">
        <f t="shared" si="7"/>
        <v>0</v>
      </c>
      <c r="AN87" s="88">
        <f t="shared" si="9"/>
        <v>210.346</v>
      </c>
    </row>
    <row r="88" spans="1:42" ht="12.75" x14ac:dyDescent="0.2">
      <c r="A88" s="28" t="s">
        <v>13</v>
      </c>
      <c r="B88" s="35">
        <v>1908.0730000000001</v>
      </c>
      <c r="C88" s="36">
        <v>0.13</v>
      </c>
      <c r="D88" s="35">
        <v>918.25299999999993</v>
      </c>
      <c r="E88" s="36">
        <v>0.13</v>
      </c>
      <c r="G88" s="3">
        <v>135.69999999999996</v>
      </c>
      <c r="H88" s="8">
        <v>4.5199999999999997E-2</v>
      </c>
      <c r="I88" s="4">
        <v>119.4</v>
      </c>
      <c r="J88" s="12">
        <v>4.5199999999999997E-2</v>
      </c>
      <c r="L88" s="14">
        <f t="shared" si="6"/>
        <v>1772.373</v>
      </c>
      <c r="M88" s="14">
        <f t="shared" si="6"/>
        <v>8.4800000000000014E-2</v>
      </c>
      <c r="N88" s="14">
        <f t="shared" si="6"/>
        <v>798.85299999999995</v>
      </c>
      <c r="O88" s="14">
        <f t="shared" si="6"/>
        <v>8.4800000000000014E-2</v>
      </c>
      <c r="Q88" s="43">
        <f t="shared" si="5"/>
        <v>0</v>
      </c>
      <c r="AC88" s="52">
        <f t="shared" si="4"/>
        <v>0</v>
      </c>
      <c r="AD88" s="75">
        <f t="shared" si="7"/>
        <v>0</v>
      </c>
      <c r="AN88" s="86">
        <f t="shared" si="9"/>
        <v>2826.326</v>
      </c>
      <c r="AP88" t="s">
        <v>56</v>
      </c>
    </row>
    <row r="89" spans="1:42" ht="12.75" x14ac:dyDescent="0.2">
      <c r="A89" s="28" t="s">
        <v>10</v>
      </c>
      <c r="B89" s="35">
        <v>241.90300000000008</v>
      </c>
      <c r="C89" s="36">
        <v>6.9115428571428564E-2</v>
      </c>
      <c r="D89" s="35">
        <v>150.37100000000004</v>
      </c>
      <c r="E89" s="36">
        <v>6.9115428571428564E-2</v>
      </c>
      <c r="F89" s="37"/>
      <c r="G89" s="38">
        <v>84.983771299725944</v>
      </c>
      <c r="H89" s="39">
        <v>0.16647198263163376</v>
      </c>
      <c r="I89" s="40">
        <v>119.9786177347945</v>
      </c>
      <c r="J89" s="41">
        <v>0.16647198263163376</v>
      </c>
      <c r="K89" s="37"/>
      <c r="L89" s="42">
        <f t="shared" si="6"/>
        <v>156.91922870027412</v>
      </c>
      <c r="M89" s="42">
        <f t="shared" si="6"/>
        <v>-9.73565540602052E-2</v>
      </c>
      <c r="N89" s="42">
        <f t="shared" si="6"/>
        <v>30.392382265205541</v>
      </c>
      <c r="O89" s="42">
        <f t="shared" si="6"/>
        <v>-9.73565540602052E-2</v>
      </c>
      <c r="P89" s="37"/>
      <c r="Q89" s="43">
        <f t="shared" si="5"/>
        <v>0</v>
      </c>
      <c r="AC89" s="52">
        <f t="shared" si="4"/>
        <v>0</v>
      </c>
      <c r="AD89" s="75">
        <f t="shared" si="7"/>
        <v>0</v>
      </c>
      <c r="AN89" s="88">
        <f t="shared" si="9"/>
        <v>392.27400000000011</v>
      </c>
    </row>
    <row r="90" spans="1:42" ht="12.75" x14ac:dyDescent="0.2">
      <c r="A90" s="28" t="s">
        <v>23</v>
      </c>
      <c r="B90" s="35">
        <v>144.4</v>
      </c>
      <c r="C90" s="36">
        <v>4.1000000000000002E-2</v>
      </c>
      <c r="D90" s="35">
        <v>69.539999999999978</v>
      </c>
      <c r="E90" s="36">
        <v>4.1000000000000002E-2</v>
      </c>
      <c r="G90" s="3">
        <v>158.53800000000004</v>
      </c>
      <c r="H90" s="8">
        <v>9.4E-2</v>
      </c>
      <c r="I90" s="4">
        <v>176.98199999999994</v>
      </c>
      <c r="J90" s="12">
        <v>9.4E-2</v>
      </c>
      <c r="L90" s="14">
        <f t="shared" si="6"/>
        <v>-14.138000000000034</v>
      </c>
      <c r="M90" s="14">
        <f t="shared" si="6"/>
        <v>-5.2999999999999999E-2</v>
      </c>
      <c r="N90" s="14">
        <f t="shared" si="6"/>
        <v>-107.44199999999996</v>
      </c>
      <c r="O90" s="14">
        <f t="shared" si="6"/>
        <v>-5.2999999999999999E-2</v>
      </c>
      <c r="Q90" s="43">
        <f t="shared" si="5"/>
        <v>0</v>
      </c>
      <c r="AC90" s="52">
        <f t="shared" si="4"/>
        <v>0</v>
      </c>
      <c r="AD90" s="75">
        <f t="shared" si="7"/>
        <v>0</v>
      </c>
      <c r="AF90" s="47">
        <f>B86+D86</f>
        <v>117148.47775886282</v>
      </c>
      <c r="AN90" s="88">
        <f t="shared" si="9"/>
        <v>213.94</v>
      </c>
    </row>
    <row r="91" spans="1:42" ht="15" customHeight="1" x14ac:dyDescent="0.2">
      <c r="A91" s="28" t="s">
        <v>14</v>
      </c>
      <c r="B91" s="35">
        <v>243.80000000000013</v>
      </c>
      <c r="C91" s="36">
        <v>7.0000000000000007E-2</v>
      </c>
      <c r="D91" s="35">
        <v>123.22</v>
      </c>
      <c r="E91" s="36">
        <v>7.0000000000000007E-2</v>
      </c>
      <c r="G91" s="3">
        <v>37.799999999999997</v>
      </c>
      <c r="H91" s="8">
        <v>2.3E-2</v>
      </c>
      <c r="I91" s="4">
        <v>42.390000000000008</v>
      </c>
      <c r="J91" s="12">
        <v>2.3E-2</v>
      </c>
      <c r="L91" s="14">
        <f t="shared" si="6"/>
        <v>206.00000000000011</v>
      </c>
      <c r="M91" s="14">
        <f t="shared" si="6"/>
        <v>4.7000000000000007E-2</v>
      </c>
      <c r="N91" s="14">
        <f t="shared" si="6"/>
        <v>80.829999999999984</v>
      </c>
      <c r="O91" s="14">
        <f t="shared" si="6"/>
        <v>4.7000000000000007E-2</v>
      </c>
      <c r="Q91" s="26">
        <f t="shared" si="5"/>
        <v>0</v>
      </c>
      <c r="AC91" s="52">
        <f t="shared" si="4"/>
        <v>0</v>
      </c>
      <c r="AD91" s="75">
        <f t="shared" si="7"/>
        <v>0</v>
      </c>
      <c r="AN91" s="88">
        <f t="shared" si="9"/>
        <v>367.0200000000001</v>
      </c>
      <c r="AP91" s="53" t="s">
        <v>57</v>
      </c>
    </row>
    <row r="92" spans="1:42" ht="12.75" x14ac:dyDescent="0.2">
      <c r="A92" s="44" t="s">
        <v>38</v>
      </c>
      <c r="B92" s="35">
        <v>816.49</v>
      </c>
      <c r="C92" s="36">
        <v>0.14799999999999996</v>
      </c>
      <c r="D92" s="35">
        <v>64.654999999999987</v>
      </c>
      <c r="E92" s="36">
        <v>1.9E-2</v>
      </c>
      <c r="G92" s="3"/>
      <c r="H92" s="8"/>
      <c r="I92" s="4"/>
      <c r="J92" s="12"/>
      <c r="L92" s="14"/>
      <c r="M92" s="14"/>
      <c r="N92" s="14"/>
      <c r="O92" s="14"/>
      <c r="Q92" s="26">
        <f t="shared" si="5"/>
        <v>-0.12899999999999998</v>
      </c>
      <c r="AC92" s="52">
        <f t="shared" si="4"/>
        <v>0.12899999999999998</v>
      </c>
      <c r="AD92" s="75">
        <f t="shared" si="7"/>
        <v>0.12899999999999998</v>
      </c>
      <c r="AN92" s="88">
        <f t="shared" si="9"/>
        <v>881.14499999999998</v>
      </c>
    </row>
    <row r="93" spans="1:42" ht="12.75" x14ac:dyDescent="0.2">
      <c r="A93" s="44" t="s">
        <v>45</v>
      </c>
      <c r="B93" s="35">
        <v>46.86</v>
      </c>
      <c r="C93" s="36">
        <v>9.9999999999999985E-3</v>
      </c>
      <c r="D93" s="35">
        <v>18.179999999999996</v>
      </c>
      <c r="E93" s="36">
        <v>9.9999999999999985E-3</v>
      </c>
      <c r="G93" s="3"/>
      <c r="H93" s="8"/>
      <c r="I93" s="4"/>
      <c r="J93" s="12"/>
      <c r="L93" s="14"/>
      <c r="M93" s="14"/>
      <c r="N93" s="14"/>
      <c r="O93" s="14"/>
      <c r="Q93" s="26">
        <f t="shared" si="5"/>
        <v>0</v>
      </c>
      <c r="AC93" s="52">
        <f t="shared" si="4"/>
        <v>0</v>
      </c>
      <c r="AD93" s="75">
        <f t="shared" si="7"/>
        <v>0</v>
      </c>
      <c r="AE93" s="47">
        <f>B91+D91</f>
        <v>367.0200000000001</v>
      </c>
      <c r="AN93" s="88">
        <f t="shared" si="9"/>
        <v>65.039999999999992</v>
      </c>
    </row>
    <row r="94" spans="1:42" ht="12.75" x14ac:dyDescent="0.2">
      <c r="A94" s="44" t="s">
        <v>21</v>
      </c>
      <c r="B94" s="35">
        <v>399.84999999999997</v>
      </c>
      <c r="C94" s="36">
        <v>0.11400000000000003</v>
      </c>
      <c r="D94" s="35">
        <v>186.76</v>
      </c>
      <c r="E94" s="36">
        <v>0.11400000000000003</v>
      </c>
      <c r="G94" s="3"/>
      <c r="H94" s="8"/>
      <c r="I94" s="4"/>
      <c r="J94" s="12"/>
      <c r="L94" s="14"/>
      <c r="M94" s="14"/>
      <c r="N94" s="14"/>
      <c r="O94" s="14"/>
      <c r="Q94" s="26">
        <f t="shared" si="5"/>
        <v>0</v>
      </c>
      <c r="AC94" s="52">
        <f t="shared" si="4"/>
        <v>0</v>
      </c>
      <c r="AD94" s="75">
        <f t="shared" si="7"/>
        <v>0</v>
      </c>
      <c r="AN94" s="88">
        <f t="shared" si="9"/>
        <v>586.6099999999999</v>
      </c>
    </row>
    <row r="95" spans="1:42" ht="12.75" x14ac:dyDescent="0.2">
      <c r="A95" s="44" t="s">
        <v>32</v>
      </c>
      <c r="B95" s="35">
        <v>492.59100000000001</v>
      </c>
      <c r="C95" s="36">
        <v>9.6999999999999989E-2</v>
      </c>
      <c r="D95" s="35">
        <v>290.83999999999997</v>
      </c>
      <c r="E95" s="36">
        <v>9.6999999999999989E-2</v>
      </c>
      <c r="G95" s="3"/>
      <c r="H95" s="8"/>
      <c r="I95" s="4"/>
      <c r="J95" s="12"/>
      <c r="L95" s="14"/>
      <c r="M95" s="14"/>
      <c r="N95" s="14"/>
      <c r="O95" s="14"/>
      <c r="Q95" s="26"/>
      <c r="AC95" s="52">
        <f t="shared" si="4"/>
        <v>0</v>
      </c>
      <c r="AD95" s="75">
        <f t="shared" si="7"/>
        <v>0</v>
      </c>
      <c r="AN95" s="88">
        <f t="shared" si="9"/>
        <v>783.43100000000004</v>
      </c>
    </row>
    <row r="96" spans="1:42" ht="12.75" x14ac:dyDescent="0.2">
      <c r="A96" s="44" t="s">
        <v>6</v>
      </c>
      <c r="B96" s="35">
        <v>97.275000000000006</v>
      </c>
      <c r="C96" s="36">
        <v>3.3000000000000002E-2</v>
      </c>
      <c r="D96" s="35">
        <v>45.317999999999998</v>
      </c>
      <c r="E96" s="36">
        <v>1.7000000000000001E-2</v>
      </c>
      <c r="G96" s="3"/>
      <c r="H96" s="8"/>
      <c r="I96" s="4"/>
      <c r="J96" s="12"/>
      <c r="L96" s="14"/>
      <c r="M96" s="14"/>
      <c r="N96" s="14"/>
      <c r="O96" s="14"/>
      <c r="Q96" s="26"/>
      <c r="AC96" s="52"/>
      <c r="AD96" s="75">
        <f t="shared" si="7"/>
        <v>1.6E-2</v>
      </c>
      <c r="AN96" s="86">
        <f t="shared" si="9"/>
        <v>142.59300000000002</v>
      </c>
      <c r="AP96" t="s">
        <v>55</v>
      </c>
    </row>
    <row r="97" spans="1:42" ht="12.75" x14ac:dyDescent="0.2">
      <c r="A97" s="44" t="s">
        <v>16</v>
      </c>
      <c r="B97" s="35">
        <v>742.774</v>
      </c>
      <c r="C97" s="36">
        <v>0.21099999999999999</v>
      </c>
      <c r="D97" s="35">
        <v>166.35499999999999</v>
      </c>
      <c r="E97" s="36">
        <v>0.21099999999999999</v>
      </c>
      <c r="G97" s="3"/>
      <c r="H97" s="8"/>
      <c r="I97" s="4"/>
      <c r="J97" s="12"/>
      <c r="L97" s="14"/>
      <c r="M97" s="14"/>
      <c r="N97" s="14"/>
      <c r="O97" s="14"/>
      <c r="Q97" s="26"/>
      <c r="AC97" s="52"/>
      <c r="AD97" s="75">
        <f t="shared" si="7"/>
        <v>0</v>
      </c>
      <c r="AN97" s="88">
        <f t="shared" si="9"/>
        <v>909.12900000000002</v>
      </c>
    </row>
    <row r="98" spans="1:42" ht="12.75" x14ac:dyDescent="0.2">
      <c r="A98" s="44" t="s">
        <v>30</v>
      </c>
      <c r="B98" s="35">
        <v>12.632000000000001</v>
      </c>
      <c r="C98" s="36">
        <v>2E-3</v>
      </c>
      <c r="D98" s="35">
        <v>9.6658000000000008</v>
      </c>
      <c r="E98" s="36">
        <v>4.0000000000000001E-3</v>
      </c>
      <c r="G98" s="3"/>
      <c r="H98" s="8"/>
      <c r="I98" s="4"/>
      <c r="J98" s="12"/>
      <c r="L98" s="14"/>
      <c r="M98" s="14"/>
      <c r="N98" s="14"/>
      <c r="O98" s="14"/>
      <c r="Q98" s="26"/>
      <c r="AC98" s="52"/>
      <c r="AD98" s="75">
        <f t="shared" si="7"/>
        <v>-2E-3</v>
      </c>
      <c r="AN98" s="88">
        <f t="shared" si="9"/>
        <v>22.297800000000002</v>
      </c>
    </row>
    <row r="99" spans="1:42" ht="12.75" x14ac:dyDescent="0.2">
      <c r="A99" s="44" t="s">
        <v>48</v>
      </c>
      <c r="B99" s="35">
        <v>54.293999999999997</v>
      </c>
      <c r="C99" s="36">
        <v>9.9999999999999985E-3</v>
      </c>
      <c r="D99" s="35">
        <v>31.632999999999996</v>
      </c>
      <c r="E99" s="36">
        <v>9.9999999999999985E-3</v>
      </c>
      <c r="G99" s="3"/>
      <c r="H99" s="8"/>
      <c r="I99" s="4"/>
      <c r="J99" s="12"/>
      <c r="L99" s="14"/>
      <c r="M99" s="14"/>
      <c r="N99" s="14"/>
      <c r="O99" s="14"/>
      <c r="Q99" s="26"/>
      <c r="AC99" s="52"/>
      <c r="AD99" s="75">
        <f t="shared" si="7"/>
        <v>0</v>
      </c>
      <c r="AN99" s="88">
        <f t="shared" si="9"/>
        <v>85.926999999999992</v>
      </c>
    </row>
    <row r="100" spans="1:42" ht="12.75" x14ac:dyDescent="0.2">
      <c r="A100" s="44" t="s">
        <v>22</v>
      </c>
      <c r="B100" s="35">
        <v>91.457899999999995</v>
      </c>
      <c r="C100" s="36">
        <v>1.7000000000000001E-2</v>
      </c>
      <c r="D100" s="35">
        <v>45.603999999999992</v>
      </c>
      <c r="E100" s="36">
        <v>1.7000000000000001E-2</v>
      </c>
      <c r="G100" s="3"/>
      <c r="H100" s="8"/>
      <c r="I100" s="4"/>
      <c r="J100" s="12"/>
      <c r="L100" s="14"/>
      <c r="M100" s="14"/>
      <c r="N100" s="14"/>
      <c r="O100" s="14"/>
      <c r="Q100" s="26"/>
      <c r="AC100" s="52"/>
      <c r="AD100" s="75">
        <f t="shared" si="7"/>
        <v>0</v>
      </c>
      <c r="AN100" s="86">
        <f>B100+D100</f>
        <v>137.06189999999998</v>
      </c>
      <c r="AP100" t="s">
        <v>54</v>
      </c>
    </row>
    <row r="101" spans="1:42" ht="12" customHeight="1" x14ac:dyDescent="0.2">
      <c r="A101" s="63" t="s">
        <v>6</v>
      </c>
      <c r="B101" s="35"/>
      <c r="C101" s="36"/>
      <c r="D101" s="35"/>
      <c r="E101" s="36"/>
      <c r="G101" s="7"/>
      <c r="H101" s="11"/>
      <c r="I101" s="4"/>
      <c r="J101" s="18"/>
      <c r="L101" s="14">
        <f t="shared" si="6"/>
        <v>0</v>
      </c>
      <c r="M101" s="14">
        <f t="shared" si="6"/>
        <v>0</v>
      </c>
      <c r="N101" s="14">
        <f t="shared" si="6"/>
        <v>0</v>
      </c>
      <c r="O101" s="14">
        <f t="shared" si="6"/>
        <v>0</v>
      </c>
      <c r="Q101" s="26"/>
      <c r="AC101" s="52">
        <f t="shared" si="4"/>
        <v>0</v>
      </c>
      <c r="AD101" s="75">
        <f t="shared" si="7"/>
        <v>0</v>
      </c>
    </row>
    <row r="102" spans="1:42" ht="12.75" x14ac:dyDescent="0.2">
      <c r="A102" s="28" t="s">
        <v>43</v>
      </c>
      <c r="B102" s="35">
        <v>126564.17900000003</v>
      </c>
      <c r="C102" s="36">
        <v>17.07904797257131</v>
      </c>
      <c r="D102" s="35">
        <v>62738.410799999991</v>
      </c>
      <c r="E102" s="36">
        <v>16.610695555555555</v>
      </c>
      <c r="G102" s="3">
        <v>29834.532602751759</v>
      </c>
      <c r="H102" s="8">
        <v>10.279556849315073</v>
      </c>
      <c r="I102" s="4">
        <v>30514.331394588822</v>
      </c>
      <c r="J102" s="12">
        <v>10.279556849315073</v>
      </c>
      <c r="L102" s="14">
        <f t="shared" si="6"/>
        <v>96729.646397248274</v>
      </c>
      <c r="M102" s="14">
        <f t="shared" si="6"/>
        <v>6.7994911232562369</v>
      </c>
      <c r="N102" s="14">
        <f t="shared" si="6"/>
        <v>32224.079405411168</v>
      </c>
      <c r="O102" s="14">
        <f t="shared" si="6"/>
        <v>6.3311387062404823</v>
      </c>
      <c r="Q102" s="26">
        <f t="shared" si="5"/>
        <v>-0.4683524170157547</v>
      </c>
      <c r="AC102" s="52">
        <f t="shared" si="4"/>
        <v>0.4683524170157547</v>
      </c>
      <c r="AD102" s="75">
        <f t="shared" si="7"/>
        <v>0.4683524170157547</v>
      </c>
      <c r="AM102" s="47"/>
    </row>
    <row r="103" spans="1:42" ht="12.75" x14ac:dyDescent="0.2">
      <c r="A103" s="49" t="s">
        <v>16</v>
      </c>
      <c r="B103" s="35">
        <v>1373.3470000000002</v>
      </c>
      <c r="C103" s="36">
        <v>0.26</v>
      </c>
      <c r="D103" s="35">
        <v>585.90200000000016</v>
      </c>
      <c r="E103" s="36">
        <v>0.26</v>
      </c>
      <c r="G103" s="3">
        <v>1433.4</v>
      </c>
      <c r="H103" s="8">
        <v>0.32500000000000001</v>
      </c>
      <c r="I103" s="4">
        <v>1410.2479999999996</v>
      </c>
      <c r="J103" s="12">
        <v>0.32500000000000001</v>
      </c>
      <c r="L103" s="14">
        <f t="shared" si="6"/>
        <v>-60.052999999999884</v>
      </c>
      <c r="M103" s="14">
        <f t="shared" si="6"/>
        <v>-6.5000000000000002E-2</v>
      </c>
      <c r="N103" s="14">
        <f t="shared" si="6"/>
        <v>-824.34599999999944</v>
      </c>
      <c r="O103" s="14">
        <f t="shared" si="6"/>
        <v>-6.5000000000000002E-2</v>
      </c>
      <c r="Q103" s="26">
        <f t="shared" si="5"/>
        <v>0</v>
      </c>
      <c r="AC103" s="60">
        <f t="shared" si="4"/>
        <v>0</v>
      </c>
      <c r="AD103" s="75">
        <f t="shared" si="7"/>
        <v>0</v>
      </c>
      <c r="AM103" s="47"/>
    </row>
    <row r="104" spans="1:42" ht="12.75" x14ac:dyDescent="0.2">
      <c r="A104" s="28" t="s">
        <v>12</v>
      </c>
      <c r="B104" s="35">
        <v>1448.2569999999998</v>
      </c>
      <c r="C104" s="36">
        <v>0.26300000000000001</v>
      </c>
      <c r="D104" s="35">
        <v>682.74999999999977</v>
      </c>
      <c r="E104" s="36">
        <v>0.26300000000000001</v>
      </c>
      <c r="G104" s="6">
        <v>116.46000000000001</v>
      </c>
      <c r="H104" s="10">
        <v>2.4999999999999998E-2</v>
      </c>
      <c r="I104" s="4">
        <v>107.432</v>
      </c>
      <c r="J104" s="17">
        <v>2.4999999999999998E-2</v>
      </c>
      <c r="L104" s="14">
        <f t="shared" si="6"/>
        <v>1331.7969999999998</v>
      </c>
      <c r="M104" s="14">
        <f t="shared" si="6"/>
        <v>0.23800000000000002</v>
      </c>
      <c r="N104" s="14">
        <f t="shared" si="6"/>
        <v>575.31799999999976</v>
      </c>
      <c r="O104" s="14">
        <f t="shared" si="6"/>
        <v>0.23800000000000002</v>
      </c>
      <c r="Q104" s="26">
        <f t="shared" si="5"/>
        <v>0</v>
      </c>
      <c r="AC104" s="52">
        <f t="shared" ref="AC104:AC156" si="10">C104-E104</f>
        <v>0</v>
      </c>
      <c r="AD104" s="75">
        <f t="shared" si="7"/>
        <v>0</v>
      </c>
      <c r="AM104" s="47"/>
    </row>
    <row r="105" spans="1:42" ht="12.75" x14ac:dyDescent="0.2">
      <c r="A105" s="28" t="s">
        <v>15</v>
      </c>
      <c r="B105" s="35">
        <v>1520.7750000000003</v>
      </c>
      <c r="C105" s="36">
        <v>0.35599999999999998</v>
      </c>
      <c r="D105" s="35">
        <v>794.37000000000012</v>
      </c>
      <c r="E105" s="36">
        <v>0.35599999999999998</v>
      </c>
      <c r="G105" s="6"/>
      <c r="H105" s="10"/>
      <c r="I105" s="4"/>
      <c r="J105" s="17"/>
      <c r="L105" s="14"/>
      <c r="M105" s="14"/>
      <c r="N105" s="14"/>
      <c r="O105" s="14"/>
      <c r="Q105" s="26"/>
      <c r="AC105" s="52">
        <f t="shared" si="10"/>
        <v>0</v>
      </c>
      <c r="AD105" s="75">
        <f t="shared" si="7"/>
        <v>0</v>
      </c>
      <c r="AE105" s="47">
        <f>B102+D102</f>
        <v>189302.58980000002</v>
      </c>
      <c r="AM105" s="47"/>
    </row>
    <row r="106" spans="1:42" ht="12.75" x14ac:dyDescent="0.2">
      <c r="A106" s="28" t="s">
        <v>45</v>
      </c>
      <c r="B106" s="35">
        <v>1013.848</v>
      </c>
      <c r="C106" s="36">
        <v>0.184</v>
      </c>
      <c r="D106" s="35">
        <v>486.26499999999993</v>
      </c>
      <c r="E106" s="36">
        <v>0.184</v>
      </c>
      <c r="G106" s="6"/>
      <c r="H106" s="10"/>
      <c r="I106" s="4"/>
      <c r="J106" s="17"/>
      <c r="L106" s="14"/>
      <c r="M106" s="14"/>
      <c r="N106" s="14"/>
      <c r="O106" s="14"/>
      <c r="Q106" s="26"/>
      <c r="AC106" s="52">
        <f t="shared" si="10"/>
        <v>0</v>
      </c>
      <c r="AD106" s="75">
        <f t="shared" si="7"/>
        <v>0</v>
      </c>
      <c r="AM106" s="47"/>
    </row>
    <row r="107" spans="1:42" ht="12.75" x14ac:dyDescent="0.2">
      <c r="A107" s="28" t="s">
        <v>22</v>
      </c>
      <c r="B107" s="35">
        <v>8265.8089999999993</v>
      </c>
      <c r="C107" s="36">
        <v>1.5028743636363637</v>
      </c>
      <c r="D107" s="35">
        <v>4087.6019999999994</v>
      </c>
      <c r="E107" s="36">
        <v>1.5028743636363637</v>
      </c>
      <c r="G107" s="7"/>
      <c r="H107" s="11"/>
      <c r="I107" s="4"/>
      <c r="J107" s="18"/>
      <c r="L107" s="14">
        <f t="shared" si="6"/>
        <v>8265.8089999999993</v>
      </c>
      <c r="M107" s="14">
        <f t="shared" si="6"/>
        <v>1.5028743636363637</v>
      </c>
      <c r="N107" s="14">
        <f t="shared" si="6"/>
        <v>4087.6019999999994</v>
      </c>
      <c r="O107" s="14">
        <f t="shared" si="6"/>
        <v>1.5028743636363637</v>
      </c>
      <c r="Q107" s="26"/>
      <c r="AC107" s="52">
        <f t="shared" si="10"/>
        <v>0</v>
      </c>
      <c r="AD107" s="75">
        <f t="shared" si="7"/>
        <v>0</v>
      </c>
      <c r="AM107" s="47"/>
    </row>
    <row r="108" spans="1:42" ht="12.75" x14ac:dyDescent="0.2">
      <c r="A108" s="28" t="s">
        <v>30</v>
      </c>
      <c r="B108" s="35">
        <v>4981.2159999999994</v>
      </c>
      <c r="C108" s="36">
        <v>0.90567563636363635</v>
      </c>
      <c r="D108" s="35">
        <v>2198.9709999999995</v>
      </c>
      <c r="E108" s="36">
        <v>0.90567563636363635</v>
      </c>
      <c r="G108" s="3">
        <v>97838.155899999983</v>
      </c>
      <c r="H108" s="8">
        <v>26.400280944229706</v>
      </c>
      <c r="I108" s="4">
        <v>92859.116720000005</v>
      </c>
      <c r="J108" s="12">
        <v>26.400280944229706</v>
      </c>
      <c r="L108" s="14">
        <f t="shared" si="6"/>
        <v>-92856.939899999983</v>
      </c>
      <c r="M108" s="14">
        <f t="shared" si="6"/>
        <v>-25.49460530786607</v>
      </c>
      <c r="N108" s="14">
        <f t="shared" si="6"/>
        <v>-90660.14572</v>
      </c>
      <c r="O108" s="14">
        <f t="shared" si="6"/>
        <v>-25.49460530786607</v>
      </c>
      <c r="Q108" s="27">
        <f t="shared" si="5"/>
        <v>0</v>
      </c>
      <c r="AC108" s="60">
        <f t="shared" si="10"/>
        <v>0</v>
      </c>
      <c r="AD108" s="75">
        <f t="shared" si="7"/>
        <v>0</v>
      </c>
      <c r="AM108" s="47"/>
    </row>
    <row r="109" spans="1:42" ht="12.75" x14ac:dyDescent="0.2">
      <c r="A109" s="28" t="s">
        <v>28</v>
      </c>
      <c r="B109" s="35">
        <v>39.311899999999994</v>
      </c>
      <c r="C109" s="36">
        <v>7.0000000000000001E-3</v>
      </c>
      <c r="D109" s="35">
        <v>19.313999999999993</v>
      </c>
      <c r="E109" s="36">
        <v>7.0000000000000001E-3</v>
      </c>
      <c r="G109" s="3">
        <v>393.60399999999998</v>
      </c>
      <c r="H109" s="8">
        <v>0.2137</v>
      </c>
      <c r="I109" s="4">
        <v>354.245</v>
      </c>
      <c r="J109" s="12">
        <v>0.2137</v>
      </c>
      <c r="L109" s="14">
        <f t="shared" si="6"/>
        <v>-354.2921</v>
      </c>
      <c r="M109" s="14">
        <f t="shared" si="6"/>
        <v>-0.20669999999999999</v>
      </c>
      <c r="N109" s="14">
        <f t="shared" si="6"/>
        <v>-334.93100000000004</v>
      </c>
      <c r="O109" s="14">
        <f t="shared" si="6"/>
        <v>-0.20669999999999999</v>
      </c>
      <c r="Q109" s="26">
        <f t="shared" si="5"/>
        <v>0</v>
      </c>
      <c r="AC109" s="52">
        <f t="shared" si="10"/>
        <v>0</v>
      </c>
      <c r="AD109" s="75">
        <f t="shared" si="7"/>
        <v>0</v>
      </c>
      <c r="AM109" s="47"/>
    </row>
    <row r="110" spans="1:42" ht="12.75" x14ac:dyDescent="0.2">
      <c r="A110" s="28" t="s">
        <v>34</v>
      </c>
      <c r="B110" s="35">
        <v>315.46800000000007</v>
      </c>
      <c r="C110" s="36">
        <v>5.5E-2</v>
      </c>
      <c r="D110" s="35">
        <v>145.30500000000004</v>
      </c>
      <c r="E110" s="36">
        <v>5.5E-2</v>
      </c>
      <c r="G110" s="3">
        <v>249.49999999999997</v>
      </c>
      <c r="H110" s="8">
        <v>0.10993229166666668</v>
      </c>
      <c r="I110" s="4">
        <v>276.00000000000006</v>
      </c>
      <c r="J110" s="12">
        <v>0.10993229166666668</v>
      </c>
      <c r="L110" s="14">
        <f t="shared" si="6"/>
        <v>65.968000000000103</v>
      </c>
      <c r="M110" s="14">
        <f t="shared" si="6"/>
        <v>-5.4932291666666681E-2</v>
      </c>
      <c r="N110" s="14">
        <f t="shared" si="6"/>
        <v>-130.69500000000002</v>
      </c>
      <c r="O110" s="14">
        <f t="shared" si="6"/>
        <v>-5.4932291666666681E-2</v>
      </c>
      <c r="Q110" s="26">
        <f t="shared" si="5"/>
        <v>0</v>
      </c>
      <c r="AC110" s="52">
        <f t="shared" si="10"/>
        <v>0</v>
      </c>
      <c r="AD110" s="75">
        <f t="shared" si="7"/>
        <v>0</v>
      </c>
      <c r="AM110" s="47"/>
    </row>
    <row r="111" spans="1:42" ht="12.75" x14ac:dyDescent="0.2">
      <c r="A111" s="28" t="s">
        <v>17</v>
      </c>
      <c r="B111" s="35">
        <v>626.6</v>
      </c>
      <c r="C111" s="36">
        <v>0.13900000000000001</v>
      </c>
      <c r="D111" s="35">
        <v>296.20000000000005</v>
      </c>
      <c r="E111" s="36">
        <v>0.13900000000000001</v>
      </c>
      <c r="G111" s="3">
        <v>304.90800000000002</v>
      </c>
      <c r="H111" s="8">
        <v>0.15631130157553103</v>
      </c>
      <c r="I111" s="4">
        <v>263.46000000000009</v>
      </c>
      <c r="J111" s="12">
        <v>0.15631130157553103</v>
      </c>
      <c r="L111" s="14">
        <f t="shared" si="6"/>
        <v>321.69200000000001</v>
      </c>
      <c r="M111" s="14">
        <f t="shared" si="6"/>
        <v>-1.7311301575531013E-2</v>
      </c>
      <c r="N111" s="14">
        <f t="shared" si="6"/>
        <v>32.739999999999952</v>
      </c>
      <c r="O111" s="14">
        <f t="shared" si="6"/>
        <v>-1.7311301575531013E-2</v>
      </c>
      <c r="Q111" s="26">
        <f t="shared" si="5"/>
        <v>0</v>
      </c>
      <c r="AC111" s="52">
        <f t="shared" si="10"/>
        <v>0</v>
      </c>
      <c r="AD111" s="75">
        <f t="shared" si="7"/>
        <v>0</v>
      </c>
      <c r="AM111" s="47"/>
    </row>
    <row r="112" spans="1:42" ht="12.75" x14ac:dyDescent="0.2">
      <c r="A112" s="28" t="s">
        <v>19</v>
      </c>
      <c r="B112" s="35">
        <v>841.40975000000003</v>
      </c>
      <c r="C112" s="36">
        <v>0.153</v>
      </c>
      <c r="D112" s="35">
        <v>422.01100000000002</v>
      </c>
      <c r="E112" s="36">
        <v>0.153</v>
      </c>
      <c r="G112" s="3">
        <v>652.66</v>
      </c>
      <c r="H112" s="8">
        <v>0.22262999999999999</v>
      </c>
      <c r="I112" s="4">
        <v>460.5</v>
      </c>
      <c r="J112" s="12">
        <v>0.22262999999999999</v>
      </c>
      <c r="L112" s="14">
        <f t="shared" si="6"/>
        <v>188.74975000000006</v>
      </c>
      <c r="M112" s="14">
        <f t="shared" si="6"/>
        <v>-6.9629999999999997E-2</v>
      </c>
      <c r="N112" s="14">
        <f t="shared" si="6"/>
        <v>-38.488999999999976</v>
      </c>
      <c r="O112" s="14">
        <f t="shared" si="6"/>
        <v>-6.9629999999999997E-2</v>
      </c>
      <c r="Q112" s="26">
        <f t="shared" si="5"/>
        <v>0</v>
      </c>
      <c r="AC112" s="52">
        <f t="shared" si="10"/>
        <v>0</v>
      </c>
      <c r="AD112" s="75">
        <f t="shared" si="7"/>
        <v>0</v>
      </c>
      <c r="AM112" s="47"/>
    </row>
    <row r="113" spans="1:47" ht="12.75" x14ac:dyDescent="0.2">
      <c r="A113" s="28" t="s">
        <v>37</v>
      </c>
      <c r="B113" s="35">
        <v>2192.616</v>
      </c>
      <c r="C113" s="36">
        <v>0.39999999999999997</v>
      </c>
      <c r="D113" s="35">
        <v>649.46600000000012</v>
      </c>
      <c r="E113" s="36">
        <v>0.23</v>
      </c>
      <c r="G113" s="3"/>
      <c r="H113" s="8"/>
      <c r="I113" s="4"/>
      <c r="J113" s="12"/>
      <c r="L113" s="14"/>
      <c r="M113" s="14"/>
      <c r="N113" s="14"/>
      <c r="O113" s="14"/>
      <c r="Q113" s="26">
        <f t="shared" si="5"/>
        <v>-0.16999999999999996</v>
      </c>
      <c r="AC113" s="52">
        <f t="shared" si="10"/>
        <v>0.16999999999999996</v>
      </c>
      <c r="AD113" s="75">
        <f t="shared" si="7"/>
        <v>0.16999999999999996</v>
      </c>
      <c r="AM113" s="47"/>
    </row>
    <row r="114" spans="1:47" ht="12.75" x14ac:dyDescent="0.2">
      <c r="A114" s="28" t="s">
        <v>38</v>
      </c>
      <c r="B114" s="35">
        <v>9.1760000000000002</v>
      </c>
      <c r="C114" s="36">
        <v>2E-3</v>
      </c>
      <c r="D114" s="35">
        <v>7.6899999999999995</v>
      </c>
      <c r="E114" s="36">
        <v>3.0000000000000001E-3</v>
      </c>
      <c r="G114" s="3"/>
      <c r="H114" s="8"/>
      <c r="I114" s="4"/>
      <c r="J114" s="12"/>
      <c r="L114" s="14"/>
      <c r="M114" s="14"/>
      <c r="N114" s="14"/>
      <c r="O114" s="14"/>
      <c r="Q114" s="26">
        <f t="shared" si="5"/>
        <v>1E-3</v>
      </c>
      <c r="AC114" s="52">
        <f t="shared" si="10"/>
        <v>-1E-3</v>
      </c>
      <c r="AD114" s="75">
        <f t="shared" si="7"/>
        <v>-1E-3</v>
      </c>
      <c r="AM114" s="47"/>
    </row>
    <row r="115" spans="1:47" ht="12.75" x14ac:dyDescent="0.2">
      <c r="A115" s="28" t="s">
        <v>32</v>
      </c>
      <c r="B115" s="35">
        <v>731.88299999999992</v>
      </c>
      <c r="C115" s="36">
        <v>0.13399999999999998</v>
      </c>
      <c r="D115" s="35">
        <v>349.67500000000007</v>
      </c>
      <c r="E115" s="36">
        <v>0.13399999999999998</v>
      </c>
      <c r="G115" s="3"/>
      <c r="H115" s="8"/>
      <c r="I115" s="4"/>
      <c r="J115" s="12"/>
      <c r="L115" s="14"/>
      <c r="M115" s="14"/>
      <c r="N115" s="14"/>
      <c r="O115" s="14"/>
      <c r="Q115" s="26">
        <f t="shared" si="5"/>
        <v>0</v>
      </c>
      <c r="AC115" s="52">
        <f t="shared" si="10"/>
        <v>0</v>
      </c>
      <c r="AD115" s="75">
        <f t="shared" si="7"/>
        <v>0</v>
      </c>
      <c r="AM115" s="47"/>
    </row>
    <row r="116" spans="1:47" ht="12.75" x14ac:dyDescent="0.2">
      <c r="A116" s="28" t="s">
        <v>48</v>
      </c>
      <c r="B116" s="35">
        <v>604.71600000000001</v>
      </c>
      <c r="C116" s="36">
        <v>0.11</v>
      </c>
      <c r="D116" s="35">
        <v>334.61800000000005</v>
      </c>
      <c r="E116" s="36">
        <v>0.11</v>
      </c>
      <c r="G116" s="3"/>
      <c r="H116" s="8"/>
      <c r="I116" s="4"/>
      <c r="J116" s="12"/>
      <c r="L116" s="14"/>
      <c r="M116" s="14"/>
      <c r="N116" s="14"/>
      <c r="O116" s="14"/>
      <c r="Q116" s="26"/>
      <c r="AC116" s="52"/>
      <c r="AD116" s="75">
        <f t="shared" si="7"/>
        <v>0</v>
      </c>
      <c r="AM116" s="47"/>
    </row>
    <row r="117" spans="1:47" ht="15.75" x14ac:dyDescent="0.2">
      <c r="A117" s="63" t="s">
        <v>25</v>
      </c>
      <c r="B117" s="35"/>
      <c r="C117" s="36"/>
      <c r="D117" s="35"/>
      <c r="E117" s="36"/>
      <c r="G117" s="3"/>
      <c r="H117" s="8"/>
      <c r="I117" s="4"/>
      <c r="J117" s="12"/>
      <c r="L117" s="14"/>
      <c r="M117" s="14"/>
      <c r="N117" s="14"/>
      <c r="O117" s="14"/>
      <c r="Q117" s="26">
        <f t="shared" si="5"/>
        <v>0</v>
      </c>
      <c r="AC117" s="52">
        <f t="shared" si="10"/>
        <v>0</v>
      </c>
      <c r="AD117" s="75">
        <f t="shared" si="7"/>
        <v>0</v>
      </c>
    </row>
    <row r="118" spans="1:47" ht="12.75" x14ac:dyDescent="0.2">
      <c r="A118" s="28" t="s">
        <v>45</v>
      </c>
      <c r="B118" s="35">
        <v>215.94500000000002</v>
      </c>
      <c r="C118" s="36">
        <v>0.18100000000000002</v>
      </c>
      <c r="D118" s="35">
        <v>99.463999999999999</v>
      </c>
      <c r="E118" s="36">
        <v>0.18100000000000002</v>
      </c>
      <c r="G118" s="3"/>
      <c r="H118" s="8"/>
      <c r="I118" s="4"/>
      <c r="J118" s="12"/>
      <c r="L118" s="14"/>
      <c r="M118" s="14"/>
      <c r="N118" s="14"/>
      <c r="O118" s="14"/>
      <c r="Q118" s="26">
        <f t="shared" si="5"/>
        <v>0</v>
      </c>
      <c r="AC118" s="52">
        <f t="shared" si="10"/>
        <v>0</v>
      </c>
      <c r="AD118" s="75">
        <f t="shared" si="7"/>
        <v>0</v>
      </c>
    </row>
    <row r="119" spans="1:47" ht="12.75" x14ac:dyDescent="0.2">
      <c r="A119" s="28" t="s">
        <v>6</v>
      </c>
      <c r="B119" s="35">
        <v>277.524</v>
      </c>
      <c r="C119" s="36">
        <v>3.2000000000000001E-2</v>
      </c>
      <c r="D119" s="35">
        <v>13.302</v>
      </c>
      <c r="E119" s="36">
        <v>4.0000000000000001E-3</v>
      </c>
      <c r="G119" s="3"/>
      <c r="H119" s="8"/>
      <c r="I119" s="4"/>
      <c r="J119" s="12"/>
      <c r="L119" s="14"/>
      <c r="M119" s="14"/>
      <c r="N119" s="14"/>
      <c r="O119" s="14"/>
      <c r="Q119" s="26">
        <f t="shared" si="5"/>
        <v>-2.8000000000000001E-2</v>
      </c>
      <c r="AC119" s="52">
        <f t="shared" si="10"/>
        <v>2.8000000000000001E-2</v>
      </c>
      <c r="AD119" s="75">
        <f t="shared" si="7"/>
        <v>2.8000000000000001E-2</v>
      </c>
    </row>
    <row r="120" spans="1:47" ht="12.75" x14ac:dyDescent="0.2">
      <c r="A120" s="28" t="s">
        <v>22</v>
      </c>
      <c r="B120" s="35">
        <v>139.22199999999998</v>
      </c>
      <c r="C120" s="36">
        <v>4.1999999999999996E-2</v>
      </c>
      <c r="D120" s="35">
        <v>64.889999999999986</v>
      </c>
      <c r="E120" s="36">
        <v>4.1999999999999996E-2</v>
      </c>
      <c r="G120" s="3"/>
      <c r="H120" s="8"/>
      <c r="I120" s="4"/>
      <c r="J120" s="12"/>
      <c r="L120" s="14"/>
      <c r="M120" s="14"/>
      <c r="N120" s="14"/>
      <c r="O120" s="14"/>
      <c r="Q120" s="26">
        <f t="shared" si="5"/>
        <v>0</v>
      </c>
      <c r="AC120" s="52">
        <f t="shared" si="10"/>
        <v>0</v>
      </c>
      <c r="AD120" s="75">
        <f t="shared" si="7"/>
        <v>0</v>
      </c>
    </row>
    <row r="121" spans="1:47" ht="38.25" x14ac:dyDescent="0.2">
      <c r="A121" s="28" t="s">
        <v>7</v>
      </c>
      <c r="B121" s="35">
        <v>1448.5330000000001</v>
      </c>
      <c r="C121" s="36">
        <v>0.253</v>
      </c>
      <c r="D121" s="35">
        <v>701.10900000000004</v>
      </c>
      <c r="E121" s="36">
        <v>0.253</v>
      </c>
      <c r="G121" s="3"/>
      <c r="H121" s="8"/>
      <c r="I121" s="4"/>
      <c r="J121" s="12"/>
      <c r="L121" s="14"/>
      <c r="M121" s="14"/>
      <c r="N121" s="14"/>
      <c r="O121" s="14"/>
      <c r="Q121" s="26"/>
      <c r="AC121" s="52">
        <f t="shared" si="10"/>
        <v>0</v>
      </c>
      <c r="AD121" s="75">
        <f t="shared" si="7"/>
        <v>0</v>
      </c>
    </row>
    <row r="122" spans="1:47" ht="12.75" x14ac:dyDescent="0.2">
      <c r="A122" s="28" t="s">
        <v>30</v>
      </c>
      <c r="B122" s="35">
        <v>59.35199999999999</v>
      </c>
      <c r="C122" s="36">
        <v>1.0999999999999999E-2</v>
      </c>
      <c r="D122" s="35">
        <v>29.675999999999988</v>
      </c>
      <c r="E122" s="36">
        <v>1.0999999999999999E-2</v>
      </c>
      <c r="G122" s="3"/>
      <c r="H122" s="8"/>
      <c r="I122" s="4"/>
      <c r="J122" s="12"/>
      <c r="L122" s="14"/>
      <c r="M122" s="14"/>
      <c r="N122" s="14"/>
      <c r="O122" s="14"/>
      <c r="Q122" s="26"/>
      <c r="AC122" s="52">
        <f t="shared" ref="AC122" si="11">C122-E122</f>
        <v>0</v>
      </c>
      <c r="AD122" s="75">
        <f t="shared" si="7"/>
        <v>0</v>
      </c>
    </row>
    <row r="123" spans="1:47" ht="12.75" x14ac:dyDescent="0.2">
      <c r="A123" s="28" t="s">
        <v>37</v>
      </c>
      <c r="B123" s="35">
        <v>126.283</v>
      </c>
      <c r="C123" s="36">
        <v>4.4999999999999991E-2</v>
      </c>
      <c r="D123" s="35">
        <v>61.830999999999982</v>
      </c>
      <c r="E123" s="36">
        <v>4.4999999999999991E-2</v>
      </c>
      <c r="G123" s="7"/>
      <c r="H123" s="11"/>
      <c r="I123" s="4"/>
      <c r="J123" s="18"/>
      <c r="L123" s="14"/>
      <c r="M123" s="14"/>
      <c r="N123" s="14"/>
      <c r="O123" s="14"/>
      <c r="Q123" s="26"/>
      <c r="AC123" s="52">
        <f t="shared" si="10"/>
        <v>0</v>
      </c>
      <c r="AD123" s="75">
        <f t="shared" si="7"/>
        <v>0</v>
      </c>
    </row>
    <row r="124" spans="1:47" ht="12.75" x14ac:dyDescent="0.2">
      <c r="A124" s="28" t="s">
        <v>13</v>
      </c>
      <c r="B124" s="35">
        <v>81.835999999999999</v>
      </c>
      <c r="C124" s="36">
        <v>2.3E-2</v>
      </c>
      <c r="D124" s="35">
        <v>28.703999999999997</v>
      </c>
      <c r="E124" s="36">
        <v>2.3E-2</v>
      </c>
      <c r="G124" s="7"/>
      <c r="H124" s="11"/>
      <c r="I124" s="4"/>
      <c r="J124" s="18"/>
      <c r="L124" s="14"/>
      <c r="M124" s="14"/>
      <c r="N124" s="14"/>
      <c r="O124" s="14"/>
      <c r="Q124" s="26"/>
      <c r="AC124" s="52"/>
      <c r="AD124" s="75">
        <f t="shared" si="7"/>
        <v>0</v>
      </c>
    </row>
    <row r="125" spans="1:47" ht="15.75" x14ac:dyDescent="0.2">
      <c r="A125" s="63" t="s">
        <v>26</v>
      </c>
      <c r="B125" s="35"/>
      <c r="C125" s="36"/>
      <c r="D125" s="35"/>
      <c r="E125" s="36"/>
      <c r="G125" s="3">
        <v>18</v>
      </c>
      <c r="H125" s="8">
        <v>9.1284368257820905E-3</v>
      </c>
      <c r="I125" s="4">
        <v>20.5</v>
      </c>
      <c r="J125" s="12">
        <v>9.1284368257820905E-3</v>
      </c>
      <c r="L125" s="14">
        <f t="shared" si="6"/>
        <v>-18</v>
      </c>
      <c r="M125" s="14">
        <f t="shared" si="6"/>
        <v>-9.1284368257820905E-3</v>
      </c>
      <c r="N125" s="14">
        <f t="shared" si="6"/>
        <v>-20.5</v>
      </c>
      <c r="O125" s="14">
        <f t="shared" si="6"/>
        <v>-9.1284368257820905E-3</v>
      </c>
      <c r="Q125" s="26">
        <f t="shared" si="5"/>
        <v>0</v>
      </c>
      <c r="AC125" s="52">
        <f t="shared" si="10"/>
        <v>0</v>
      </c>
      <c r="AD125" s="75">
        <f t="shared" si="7"/>
        <v>0</v>
      </c>
    </row>
    <row r="126" spans="1:47" ht="12.75" x14ac:dyDescent="0.2">
      <c r="A126" s="28" t="s">
        <v>43</v>
      </c>
      <c r="B126" s="35">
        <v>79616.491000000009</v>
      </c>
      <c r="C126" s="36">
        <v>14.743073059360732</v>
      </c>
      <c r="D126" s="35">
        <v>39419.324999999997</v>
      </c>
      <c r="E126" s="36">
        <v>14.74307305936073</v>
      </c>
      <c r="G126" s="3">
        <v>330.78</v>
      </c>
      <c r="H126" s="12">
        <v>0.08</v>
      </c>
      <c r="I126" s="4">
        <v>117.88</v>
      </c>
      <c r="J126" s="12">
        <v>0.08</v>
      </c>
      <c r="L126" s="14">
        <f t="shared" ref="L126:O168" si="12">B126-G126</f>
        <v>79285.71100000001</v>
      </c>
      <c r="M126" s="14">
        <f t="shared" si="12"/>
        <v>14.663073059360732</v>
      </c>
      <c r="N126" s="14">
        <f t="shared" si="12"/>
        <v>39301.445</v>
      </c>
      <c r="O126" s="14">
        <f t="shared" si="12"/>
        <v>14.66307305936073</v>
      </c>
      <c r="Q126" s="26">
        <f t="shared" si="5"/>
        <v>0</v>
      </c>
      <c r="AC126" s="60">
        <f t="shared" si="10"/>
        <v>0</v>
      </c>
      <c r="AD126" s="75">
        <f t="shared" si="7"/>
        <v>0</v>
      </c>
      <c r="AN126" s="47">
        <f>B126+D126</f>
        <v>119035.81600000001</v>
      </c>
      <c r="AU126" s="53"/>
    </row>
    <row r="127" spans="1:47" ht="12.75" x14ac:dyDescent="0.2">
      <c r="A127" s="49" t="s">
        <v>16</v>
      </c>
      <c r="B127" s="35">
        <v>72.76400000000001</v>
      </c>
      <c r="C127" s="36">
        <v>2.1000000000000001E-2</v>
      </c>
      <c r="D127" s="35">
        <v>37.672999999999995</v>
      </c>
      <c r="E127" s="36">
        <v>2.1000000000000001E-2</v>
      </c>
      <c r="G127" s="3"/>
      <c r="H127" s="8"/>
      <c r="I127" s="4"/>
      <c r="J127" s="12"/>
      <c r="L127" s="14"/>
      <c r="M127" s="14"/>
      <c r="N127" s="14"/>
      <c r="O127" s="14"/>
      <c r="Q127" s="26">
        <f t="shared" ref="Q127:Q178" si="13">E127-C127</f>
        <v>0</v>
      </c>
      <c r="AC127" s="60">
        <f t="shared" si="10"/>
        <v>0</v>
      </c>
      <c r="AD127" s="75">
        <f t="shared" si="7"/>
        <v>0</v>
      </c>
    </row>
    <row r="128" spans="1:47" ht="12.75" x14ac:dyDescent="0.2">
      <c r="A128" s="49" t="s">
        <v>14</v>
      </c>
      <c r="B128" s="35">
        <v>132.02999999999997</v>
      </c>
      <c r="C128" s="36">
        <v>2.5000000000000001E-2</v>
      </c>
      <c r="D128" s="35">
        <v>48.839999999999996</v>
      </c>
      <c r="E128" s="36">
        <v>2.5000000000000001E-2</v>
      </c>
      <c r="G128" s="3"/>
      <c r="H128" s="8"/>
      <c r="I128" s="4"/>
      <c r="J128" s="12"/>
      <c r="L128" s="14"/>
      <c r="M128" s="14"/>
      <c r="N128" s="14"/>
      <c r="O128" s="14"/>
      <c r="Q128" s="48">
        <f t="shared" si="13"/>
        <v>0</v>
      </c>
      <c r="S128" s="47">
        <f>B128+D128</f>
        <v>180.86999999999998</v>
      </c>
      <c r="AC128" s="52">
        <f t="shared" si="10"/>
        <v>0</v>
      </c>
      <c r="AD128" s="75">
        <f t="shared" si="7"/>
        <v>0</v>
      </c>
    </row>
    <row r="129" spans="1:40" ht="12.75" x14ac:dyDescent="0.2">
      <c r="A129" s="49" t="s">
        <v>24</v>
      </c>
      <c r="B129" s="35">
        <v>621.62999999999988</v>
      </c>
      <c r="C129" s="36">
        <v>0.17799999999999999</v>
      </c>
      <c r="D129" s="35">
        <v>267.28999999999985</v>
      </c>
      <c r="E129" s="36">
        <v>0.17799999999999999</v>
      </c>
      <c r="G129" s="3"/>
      <c r="H129" s="8"/>
      <c r="I129" s="4"/>
      <c r="J129" s="12"/>
      <c r="L129" s="14"/>
      <c r="M129" s="14"/>
      <c r="N129" s="14"/>
      <c r="O129" s="14"/>
      <c r="Q129" s="48"/>
      <c r="S129" s="47"/>
      <c r="AC129" s="52"/>
      <c r="AD129" s="75">
        <f t="shared" ref="AD129" si="14">C129-E129</f>
        <v>0</v>
      </c>
    </row>
    <row r="130" spans="1:40" ht="12.75" x14ac:dyDescent="0.2">
      <c r="A130" s="49" t="s">
        <v>53</v>
      </c>
      <c r="B130" s="35">
        <v>22414</v>
      </c>
      <c r="C130" s="36">
        <v>2.5590000000000002</v>
      </c>
      <c r="D130" s="35">
        <v>16381.7</v>
      </c>
      <c r="E130" s="36">
        <v>2.5590000000000002</v>
      </c>
      <c r="G130" s="3"/>
      <c r="H130" s="8"/>
      <c r="I130" s="4"/>
      <c r="J130" s="12"/>
      <c r="L130" s="14"/>
      <c r="M130" s="14"/>
      <c r="N130" s="14"/>
      <c r="O130" s="14"/>
      <c r="Q130" s="48"/>
      <c r="S130" s="47"/>
      <c r="AC130" s="52"/>
      <c r="AD130" s="75"/>
      <c r="AN130" s="47">
        <f>B130+D130</f>
        <v>38795.699999999997</v>
      </c>
    </row>
    <row r="131" spans="1:40" ht="15.75" x14ac:dyDescent="0.25">
      <c r="A131" s="65" t="s">
        <v>22</v>
      </c>
      <c r="B131" s="35"/>
      <c r="C131" s="36"/>
      <c r="D131" s="35"/>
      <c r="E131" s="36"/>
      <c r="G131" s="5"/>
      <c r="H131" s="9"/>
      <c r="I131" s="4"/>
      <c r="J131" s="16"/>
      <c r="L131" s="14">
        <f t="shared" si="12"/>
        <v>0</v>
      </c>
      <c r="M131" s="14">
        <f t="shared" si="12"/>
        <v>0</v>
      </c>
      <c r="N131" s="14">
        <f t="shared" si="12"/>
        <v>0</v>
      </c>
      <c r="O131" s="14">
        <f t="shared" si="12"/>
        <v>0</v>
      </c>
      <c r="Q131" s="26">
        <f t="shared" si="13"/>
        <v>0</v>
      </c>
      <c r="AC131" s="52">
        <f t="shared" si="10"/>
        <v>0</v>
      </c>
      <c r="AD131" s="75">
        <f t="shared" si="7"/>
        <v>0</v>
      </c>
    </row>
    <row r="132" spans="1:40" ht="12.75" x14ac:dyDescent="0.2">
      <c r="A132" s="28" t="s">
        <v>19</v>
      </c>
      <c r="B132" s="35">
        <v>55.486000000000004</v>
      </c>
      <c r="C132" s="36">
        <v>8.9999999999999976E-3</v>
      </c>
      <c r="D132" s="35">
        <v>26.283999999999999</v>
      </c>
      <c r="E132" s="36">
        <v>8.9999999999999976E-3</v>
      </c>
      <c r="G132" s="3">
        <v>146.08799999999999</v>
      </c>
      <c r="H132" s="8">
        <v>0.08</v>
      </c>
      <c r="I132" s="4">
        <v>134.01600000000002</v>
      </c>
      <c r="J132" s="12">
        <v>0.08</v>
      </c>
      <c r="L132" s="14">
        <f t="shared" si="12"/>
        <v>-90.60199999999999</v>
      </c>
      <c r="M132" s="14">
        <f t="shared" si="12"/>
        <v>-7.1000000000000008E-2</v>
      </c>
      <c r="N132" s="14">
        <f t="shared" si="12"/>
        <v>-107.73200000000003</v>
      </c>
      <c r="O132" s="14">
        <f t="shared" si="12"/>
        <v>-7.1000000000000008E-2</v>
      </c>
      <c r="Q132" s="26">
        <f t="shared" si="13"/>
        <v>0</v>
      </c>
      <c r="AC132" s="52">
        <f t="shared" si="10"/>
        <v>0</v>
      </c>
      <c r="AD132" s="75">
        <f t="shared" si="7"/>
        <v>0</v>
      </c>
    </row>
    <row r="133" spans="1:40" ht="12.75" x14ac:dyDescent="0.2">
      <c r="A133" s="28" t="s">
        <v>15</v>
      </c>
      <c r="B133" s="35">
        <v>1829.3779999999997</v>
      </c>
      <c r="C133" s="36">
        <v>0.23600000000000002</v>
      </c>
      <c r="D133" s="35">
        <v>780.05899999999997</v>
      </c>
      <c r="E133" s="36">
        <v>0.23600000000000002</v>
      </c>
      <c r="G133" s="3"/>
      <c r="H133" s="8"/>
      <c r="I133" s="4"/>
      <c r="J133" s="12"/>
      <c r="L133" s="14"/>
      <c r="M133" s="14"/>
      <c r="N133" s="14"/>
      <c r="O133" s="14"/>
      <c r="Q133" s="26">
        <f t="shared" si="13"/>
        <v>0</v>
      </c>
      <c r="AC133" s="52">
        <f t="shared" si="10"/>
        <v>0</v>
      </c>
      <c r="AD133" s="75">
        <f t="shared" si="7"/>
        <v>0</v>
      </c>
    </row>
    <row r="134" spans="1:40" ht="12.75" x14ac:dyDescent="0.2">
      <c r="A134" s="58" t="s">
        <v>34</v>
      </c>
      <c r="B134" s="35">
        <v>1048.8140000000001</v>
      </c>
      <c r="C134" s="36">
        <v>0.161</v>
      </c>
      <c r="D134" s="35">
        <v>529.57799999999997</v>
      </c>
      <c r="E134" s="36">
        <v>0.161</v>
      </c>
      <c r="G134" s="3"/>
      <c r="H134" s="8"/>
      <c r="I134" s="4"/>
      <c r="J134" s="12"/>
      <c r="L134" s="14">
        <f t="shared" si="12"/>
        <v>1048.8140000000001</v>
      </c>
      <c r="M134" s="14">
        <f t="shared" si="12"/>
        <v>0.161</v>
      </c>
      <c r="N134" s="14">
        <f t="shared" si="12"/>
        <v>529.57799999999997</v>
      </c>
      <c r="O134" s="14">
        <f t="shared" si="12"/>
        <v>0.161</v>
      </c>
      <c r="Q134" s="26"/>
      <c r="AC134" s="52">
        <f t="shared" si="10"/>
        <v>0</v>
      </c>
      <c r="AD134" s="75">
        <f t="shared" si="7"/>
        <v>0</v>
      </c>
    </row>
    <row r="135" spans="1:40" ht="12.75" x14ac:dyDescent="0.2">
      <c r="A135" s="58" t="s">
        <v>12</v>
      </c>
      <c r="B135" s="35">
        <v>13.415999999999997</v>
      </c>
      <c r="C135" s="36">
        <v>2E-3</v>
      </c>
      <c r="D135" s="35">
        <v>5.6399999999999988</v>
      </c>
      <c r="E135" s="36">
        <v>2E-3</v>
      </c>
      <c r="G135" s="3"/>
      <c r="H135" s="8"/>
      <c r="I135" s="4"/>
      <c r="J135" s="12"/>
      <c r="L135" s="14"/>
      <c r="M135" s="14"/>
      <c r="N135" s="14"/>
      <c r="O135" s="14"/>
      <c r="Q135" s="26"/>
      <c r="AC135" s="52"/>
      <c r="AD135" s="75">
        <f t="shared" si="7"/>
        <v>0</v>
      </c>
    </row>
    <row r="136" spans="1:40" ht="12.75" x14ac:dyDescent="0.2">
      <c r="A136" s="28" t="s">
        <v>16</v>
      </c>
      <c r="B136" s="35">
        <v>155.17200000000005</v>
      </c>
      <c r="C136" s="36">
        <v>2.7E-2</v>
      </c>
      <c r="D136" s="35">
        <v>83.142000000000039</v>
      </c>
      <c r="E136" s="36">
        <v>2.7E-2</v>
      </c>
      <c r="G136" s="3">
        <v>11735.049000000001</v>
      </c>
      <c r="H136" s="8">
        <v>4.1400000000000015</v>
      </c>
      <c r="I136" s="4">
        <v>9844.0519999999997</v>
      </c>
      <c r="J136" s="12">
        <v>4.1400000000000015</v>
      </c>
      <c r="L136" s="14">
        <f t="shared" si="12"/>
        <v>-11579.877</v>
      </c>
      <c r="M136" s="14">
        <f t="shared" si="12"/>
        <v>-4.1130000000000013</v>
      </c>
      <c r="N136" s="14">
        <f t="shared" si="12"/>
        <v>-9760.91</v>
      </c>
      <c r="O136" s="14">
        <f t="shared" si="12"/>
        <v>-4.1130000000000013</v>
      </c>
      <c r="Q136" s="26">
        <f t="shared" si="13"/>
        <v>0</v>
      </c>
      <c r="AC136" s="52">
        <f t="shared" si="10"/>
        <v>0</v>
      </c>
      <c r="AD136" s="75">
        <f t="shared" si="7"/>
        <v>0</v>
      </c>
    </row>
    <row r="137" spans="1:40" ht="12.75" x14ac:dyDescent="0.2">
      <c r="A137" s="28" t="s">
        <v>30</v>
      </c>
      <c r="B137" s="35">
        <v>231.572</v>
      </c>
      <c r="C137" s="36">
        <v>0.04</v>
      </c>
      <c r="D137" s="35">
        <v>96.85899999999998</v>
      </c>
      <c r="E137" s="36">
        <v>0.04</v>
      </c>
      <c r="G137" s="3"/>
      <c r="H137" s="8"/>
      <c r="I137" s="4"/>
      <c r="J137" s="12"/>
      <c r="L137" s="14"/>
      <c r="M137" s="14"/>
      <c r="N137" s="14"/>
      <c r="O137" s="14"/>
      <c r="Q137" s="26"/>
      <c r="AC137" s="52"/>
      <c r="AD137" s="75">
        <f t="shared" si="7"/>
        <v>0</v>
      </c>
    </row>
    <row r="138" spans="1:40" ht="12.75" x14ac:dyDescent="0.2">
      <c r="A138" s="28" t="s">
        <v>11</v>
      </c>
      <c r="B138" s="35">
        <v>485.42399999999992</v>
      </c>
      <c r="C138" s="36">
        <v>8.3120547945205472E-2</v>
      </c>
      <c r="D138" s="35">
        <v>214.0559999999999</v>
      </c>
      <c r="E138" s="36">
        <v>8.3120547945205472E-2</v>
      </c>
      <c r="G138" s="3"/>
      <c r="H138" s="8"/>
      <c r="I138" s="4"/>
      <c r="J138" s="12"/>
      <c r="L138" s="14"/>
      <c r="M138" s="14"/>
      <c r="N138" s="14"/>
      <c r="O138" s="14"/>
      <c r="Q138" s="26"/>
      <c r="AC138" s="52"/>
      <c r="AD138" s="75">
        <f t="shared" si="7"/>
        <v>0</v>
      </c>
    </row>
    <row r="139" spans="1:40" ht="12.75" x14ac:dyDescent="0.2">
      <c r="A139" s="28" t="s">
        <v>10</v>
      </c>
      <c r="B139" s="35">
        <v>1373.1370000000002</v>
      </c>
      <c r="C139" s="36">
        <v>0.24966127272727268</v>
      </c>
      <c r="D139" s="35">
        <v>675.88</v>
      </c>
      <c r="E139" s="36">
        <v>0.24966127272727268</v>
      </c>
      <c r="G139" s="3"/>
      <c r="H139" s="8"/>
      <c r="I139" s="4"/>
      <c r="J139" s="12"/>
      <c r="L139" s="14"/>
      <c r="M139" s="14"/>
      <c r="N139" s="14"/>
      <c r="O139" s="14"/>
      <c r="Q139" s="26"/>
      <c r="AC139" s="52"/>
      <c r="AD139" s="75">
        <f t="shared" ref="AD139" si="15">C139-E139</f>
        <v>0</v>
      </c>
    </row>
    <row r="140" spans="1:40" ht="15.75" x14ac:dyDescent="0.2">
      <c r="A140" s="63" t="s">
        <v>42</v>
      </c>
      <c r="B140" s="35"/>
      <c r="C140" s="36"/>
      <c r="D140" s="35"/>
      <c r="E140" s="36"/>
      <c r="G140" s="3">
        <v>153.15800000000002</v>
      </c>
      <c r="H140" s="8">
        <v>0.11</v>
      </c>
      <c r="I140" s="4">
        <v>271.54365338558682</v>
      </c>
      <c r="J140" s="12">
        <v>0.11459999999999999</v>
      </c>
      <c r="L140" s="14">
        <f t="shared" si="12"/>
        <v>-153.15800000000002</v>
      </c>
      <c r="M140" s="14">
        <f t="shared" si="12"/>
        <v>-0.11</v>
      </c>
      <c r="N140" s="14">
        <f t="shared" si="12"/>
        <v>-271.54365338558682</v>
      </c>
      <c r="O140" s="14">
        <f t="shared" si="12"/>
        <v>-0.11459999999999999</v>
      </c>
      <c r="Q140" s="26">
        <f t="shared" si="13"/>
        <v>0</v>
      </c>
      <c r="AC140" s="52">
        <f t="shared" si="10"/>
        <v>0</v>
      </c>
      <c r="AD140" s="75">
        <f t="shared" si="7"/>
        <v>0</v>
      </c>
    </row>
    <row r="141" spans="1:40" ht="12.75" x14ac:dyDescent="0.2">
      <c r="A141" s="28" t="s">
        <v>43</v>
      </c>
      <c r="B141" s="35">
        <v>10016.190297712013</v>
      </c>
      <c r="C141" s="36">
        <v>4.2397258276107923</v>
      </c>
      <c r="D141" s="35">
        <v>5189.1908705759797</v>
      </c>
      <c r="E141" s="36">
        <v>4.2397258276107923</v>
      </c>
      <c r="G141" s="3">
        <v>9.5719999999999992</v>
      </c>
      <c r="H141" s="8">
        <v>5.7000000000000002E-3</v>
      </c>
      <c r="I141" s="4">
        <v>10.231999999999999</v>
      </c>
      <c r="J141" s="12">
        <v>5.7000000000000002E-3</v>
      </c>
      <c r="L141" s="14">
        <f t="shared" si="12"/>
        <v>10006.618297712013</v>
      </c>
      <c r="M141" s="14">
        <f t="shared" si="12"/>
        <v>4.2340258276107923</v>
      </c>
      <c r="N141" s="14">
        <f t="shared" si="12"/>
        <v>5178.9588705759797</v>
      </c>
      <c r="O141" s="14">
        <f t="shared" si="12"/>
        <v>4.2340258276107923</v>
      </c>
      <c r="Q141" s="26">
        <f t="shared" si="13"/>
        <v>0</v>
      </c>
      <c r="AC141" s="52">
        <f t="shared" si="10"/>
        <v>0</v>
      </c>
      <c r="AD141" s="75">
        <f t="shared" si="7"/>
        <v>0</v>
      </c>
    </row>
    <row r="142" spans="1:40" x14ac:dyDescent="0.25">
      <c r="A142" s="61" t="s">
        <v>9</v>
      </c>
      <c r="B142" s="35">
        <v>2744.8055999999997</v>
      </c>
      <c r="C142" s="36">
        <v>2.6739999999999999</v>
      </c>
      <c r="D142" s="35">
        <v>1311.9191999999987</v>
      </c>
      <c r="E142" s="36">
        <v>2.6739999999999999</v>
      </c>
      <c r="G142" s="7"/>
      <c r="H142" s="11"/>
      <c r="I142" s="4"/>
      <c r="J142" s="18"/>
      <c r="L142" s="14">
        <f t="shared" si="12"/>
        <v>2744.8055999999997</v>
      </c>
      <c r="M142" s="14">
        <f t="shared" si="12"/>
        <v>2.6739999999999999</v>
      </c>
      <c r="N142" s="14">
        <f t="shared" si="12"/>
        <v>1311.9191999999987</v>
      </c>
      <c r="O142" s="14">
        <f t="shared" si="12"/>
        <v>2.6739999999999999</v>
      </c>
      <c r="Q142" s="26"/>
      <c r="AC142" s="52">
        <f t="shared" si="10"/>
        <v>0</v>
      </c>
      <c r="AD142" s="75">
        <f t="shared" si="7"/>
        <v>0</v>
      </c>
    </row>
    <row r="143" spans="1:40" ht="12.75" x14ac:dyDescent="0.2">
      <c r="A143" s="28" t="s">
        <v>29</v>
      </c>
      <c r="B143" s="35">
        <v>2887.9530000000004</v>
      </c>
      <c r="C143" s="36">
        <v>0.91650000000000009</v>
      </c>
      <c r="D143" s="35">
        <v>1558.1970000000003</v>
      </c>
      <c r="E143" s="36">
        <v>0.91650000000000009</v>
      </c>
      <c r="G143" s="19"/>
      <c r="H143" s="20"/>
      <c r="I143" s="4"/>
      <c r="J143" s="12"/>
      <c r="L143" s="14"/>
      <c r="M143" s="14"/>
      <c r="N143" s="14"/>
      <c r="O143" s="14"/>
      <c r="Q143" s="26">
        <f t="shared" si="13"/>
        <v>0</v>
      </c>
      <c r="AC143" s="52">
        <f t="shared" si="10"/>
        <v>0</v>
      </c>
      <c r="AD143" s="75">
        <f t="shared" si="7"/>
        <v>0</v>
      </c>
    </row>
    <row r="144" spans="1:40" ht="12.75" x14ac:dyDescent="0.2">
      <c r="A144" s="28" t="s">
        <v>16</v>
      </c>
      <c r="B144" s="35">
        <v>696.20400000000006</v>
      </c>
      <c r="C144" s="36">
        <v>8.5000000000000006E-2</v>
      </c>
      <c r="D144" s="35">
        <v>366.34399999999999</v>
      </c>
      <c r="E144" s="36">
        <v>8.5000000000000006E-2</v>
      </c>
      <c r="G144" s="19"/>
      <c r="H144" s="20"/>
      <c r="I144" s="4"/>
      <c r="J144" s="12"/>
      <c r="L144" s="14"/>
      <c r="M144" s="14"/>
      <c r="N144" s="14"/>
      <c r="O144" s="14"/>
      <c r="Q144" s="26"/>
      <c r="AC144" s="52"/>
      <c r="AD144" s="75">
        <f t="shared" si="7"/>
        <v>0</v>
      </c>
    </row>
    <row r="145" spans="1:44" ht="12.75" x14ac:dyDescent="0.2">
      <c r="A145" s="28" t="s">
        <v>48</v>
      </c>
      <c r="B145" s="35">
        <v>420</v>
      </c>
      <c r="C145" s="36">
        <v>7.5999999999999998E-2</v>
      </c>
      <c r="D145" s="35">
        <v>210</v>
      </c>
      <c r="E145" s="36">
        <v>7.5999999999999998E-2</v>
      </c>
      <c r="G145" s="19"/>
      <c r="H145" s="20"/>
      <c r="I145" s="4"/>
      <c r="J145" s="12"/>
      <c r="L145" s="14"/>
      <c r="M145" s="14"/>
      <c r="N145" s="14"/>
      <c r="O145" s="14"/>
      <c r="Q145" s="26"/>
      <c r="AC145" s="52"/>
      <c r="AD145" s="75">
        <f t="shared" si="7"/>
        <v>0</v>
      </c>
    </row>
    <row r="146" spans="1:44" ht="12.75" x14ac:dyDescent="0.2">
      <c r="A146" s="28" t="s">
        <v>11</v>
      </c>
      <c r="B146" s="35">
        <v>147.57599999999999</v>
      </c>
      <c r="C146" s="36">
        <v>4.2164571428571426E-2</v>
      </c>
      <c r="D146" s="35">
        <v>118.44000000000001</v>
      </c>
      <c r="E146" s="36">
        <v>4.2164571428571426E-2</v>
      </c>
      <c r="G146" s="19"/>
      <c r="H146" s="20"/>
      <c r="I146" s="4"/>
      <c r="J146" s="12"/>
      <c r="L146" s="14"/>
      <c r="M146" s="14"/>
      <c r="N146" s="14"/>
      <c r="O146" s="14"/>
      <c r="Q146" s="26"/>
      <c r="AC146" s="52"/>
      <c r="AD146" s="75">
        <f t="shared" si="7"/>
        <v>0</v>
      </c>
    </row>
    <row r="147" spans="1:44" ht="12.75" x14ac:dyDescent="0.2">
      <c r="A147" s="28" t="s">
        <v>32</v>
      </c>
      <c r="B147" s="35">
        <v>7083.7020000000002</v>
      </c>
      <c r="C147" s="36">
        <v>0.84399999999999997</v>
      </c>
      <c r="D147" s="35">
        <v>3156.1020000000008</v>
      </c>
      <c r="E147" s="36">
        <v>0.84399999999999997</v>
      </c>
      <c r="G147" s="19"/>
      <c r="H147" s="20"/>
      <c r="I147" s="4"/>
      <c r="J147" s="12"/>
      <c r="L147" s="14"/>
      <c r="M147" s="14"/>
      <c r="N147" s="14"/>
      <c r="O147" s="14"/>
      <c r="Q147" s="26"/>
      <c r="AC147" s="52"/>
      <c r="AD147" s="75">
        <f t="shared" ref="AD147" si="16">C147-E147</f>
        <v>0</v>
      </c>
    </row>
    <row r="148" spans="1:44" ht="15.75" x14ac:dyDescent="0.2">
      <c r="A148" s="63" t="s">
        <v>12</v>
      </c>
      <c r="B148" s="35"/>
      <c r="C148" s="36"/>
      <c r="D148" s="35"/>
      <c r="E148" s="36"/>
      <c r="G148" s="19"/>
      <c r="H148" s="20"/>
      <c r="I148" s="4"/>
      <c r="J148" s="12"/>
      <c r="L148" s="14"/>
      <c r="M148" s="14"/>
      <c r="N148" s="14"/>
      <c r="O148" s="14"/>
      <c r="Q148" s="26"/>
      <c r="AC148" s="52"/>
      <c r="AD148" s="75">
        <f t="shared" si="7"/>
        <v>0</v>
      </c>
    </row>
    <row r="149" spans="1:44" ht="12.75" x14ac:dyDescent="0.2">
      <c r="A149" s="58" t="s">
        <v>22</v>
      </c>
      <c r="B149" s="35">
        <v>969.41210000000001</v>
      </c>
      <c r="C149" s="36">
        <v>0.28199999999999997</v>
      </c>
      <c r="D149" s="35">
        <v>617.20800000000008</v>
      </c>
      <c r="E149" s="36">
        <v>0.28199999999999997</v>
      </c>
      <c r="G149" s="2"/>
      <c r="H149" s="13"/>
      <c r="I149" s="4"/>
      <c r="J149" s="21"/>
      <c r="L149" s="14">
        <f t="shared" si="12"/>
        <v>969.41210000000001</v>
      </c>
      <c r="M149" s="14">
        <f t="shared" si="12"/>
        <v>0.28199999999999997</v>
      </c>
      <c r="N149" s="14">
        <f t="shared" si="12"/>
        <v>617.20800000000008</v>
      </c>
      <c r="O149" s="14">
        <f t="shared" si="12"/>
        <v>0.28199999999999997</v>
      </c>
      <c r="Q149" s="26"/>
      <c r="AC149" s="52">
        <f t="shared" si="10"/>
        <v>0</v>
      </c>
      <c r="AD149" s="75">
        <f t="shared" si="7"/>
        <v>0</v>
      </c>
    </row>
    <row r="150" spans="1:44" ht="12.75" x14ac:dyDescent="0.2">
      <c r="A150" s="62" t="s">
        <v>38</v>
      </c>
      <c r="B150" s="35">
        <v>43.732999999999997</v>
      </c>
      <c r="C150" s="36">
        <v>8.0000000000000002E-3</v>
      </c>
      <c r="D150" s="35">
        <v>213.66440000000003</v>
      </c>
      <c r="E150" s="36">
        <v>8.6999999999999994E-2</v>
      </c>
      <c r="G150" s="3">
        <v>737.52100000000007</v>
      </c>
      <c r="H150" s="8">
        <v>0.29599999999999999</v>
      </c>
      <c r="I150" s="4">
        <v>744.90500000000009</v>
      </c>
      <c r="J150" s="12">
        <v>0.29599999999999999</v>
      </c>
      <c r="L150" s="14">
        <f t="shared" si="12"/>
        <v>-693.78800000000012</v>
      </c>
      <c r="M150" s="14">
        <f t="shared" si="12"/>
        <v>-0.28799999999999998</v>
      </c>
      <c r="N150" s="14">
        <f t="shared" si="12"/>
        <v>-531.24060000000009</v>
      </c>
      <c r="O150" s="14">
        <f t="shared" si="12"/>
        <v>-0.20899999999999999</v>
      </c>
      <c r="Q150" s="26">
        <f t="shared" si="13"/>
        <v>7.8999999999999987E-2</v>
      </c>
      <c r="AC150" s="52">
        <f t="shared" si="10"/>
        <v>-7.8999999999999987E-2</v>
      </c>
      <c r="AD150" s="75">
        <f t="shared" si="7"/>
        <v>-7.8999999999999987E-2</v>
      </c>
    </row>
    <row r="151" spans="1:44" ht="12.75" x14ac:dyDescent="0.2">
      <c r="A151" s="58" t="s">
        <v>48</v>
      </c>
      <c r="B151" s="35">
        <v>41.869</v>
      </c>
      <c r="C151" s="36">
        <v>8.0000000000000002E-3</v>
      </c>
      <c r="D151" s="35">
        <v>20.68</v>
      </c>
      <c r="E151" s="36">
        <v>8.0000000000000002E-3</v>
      </c>
      <c r="G151" s="3"/>
      <c r="H151" s="8"/>
      <c r="I151" s="4"/>
      <c r="J151" s="12"/>
      <c r="L151" s="14"/>
      <c r="M151" s="14"/>
      <c r="N151" s="14"/>
      <c r="O151" s="14"/>
      <c r="Q151" s="26"/>
      <c r="AC151" s="52"/>
      <c r="AD151" s="75">
        <f t="shared" si="7"/>
        <v>0</v>
      </c>
    </row>
    <row r="152" spans="1:44" ht="12.75" x14ac:dyDescent="0.2">
      <c r="A152" s="58" t="s">
        <v>15</v>
      </c>
      <c r="B152" s="35">
        <v>1705.7859999999998</v>
      </c>
      <c r="C152" s="36">
        <v>0.48699999999999999</v>
      </c>
      <c r="D152" s="35">
        <v>750.82099999999991</v>
      </c>
      <c r="E152" s="36">
        <v>0.48699999999999999</v>
      </c>
      <c r="G152" s="19"/>
      <c r="H152" s="20"/>
      <c r="I152" s="4"/>
      <c r="J152" s="12"/>
      <c r="L152" s="14"/>
      <c r="M152" s="14"/>
      <c r="N152" s="14"/>
      <c r="O152" s="14"/>
      <c r="Q152" s="26"/>
      <c r="AC152" s="52"/>
      <c r="AD152" s="75">
        <f t="shared" si="7"/>
        <v>0</v>
      </c>
    </row>
    <row r="153" spans="1:44" ht="15.75" x14ac:dyDescent="0.25">
      <c r="A153" s="65" t="s">
        <v>49</v>
      </c>
      <c r="B153" s="35"/>
      <c r="C153" s="36"/>
      <c r="D153" s="35"/>
      <c r="E153" s="36"/>
      <c r="G153" s="19"/>
      <c r="H153" s="20"/>
      <c r="I153" s="4"/>
      <c r="J153" s="12"/>
      <c r="L153" s="14"/>
      <c r="M153" s="14"/>
      <c r="N153" s="14"/>
      <c r="O153" s="14"/>
      <c r="Q153" s="26"/>
      <c r="AC153" s="52"/>
      <c r="AD153" s="75">
        <f t="shared" si="7"/>
        <v>0</v>
      </c>
    </row>
    <row r="154" spans="1:44" ht="12.75" x14ac:dyDescent="0.2">
      <c r="A154" s="58" t="s">
        <v>45</v>
      </c>
      <c r="B154" s="35">
        <v>148.55000000000001</v>
      </c>
      <c r="C154" s="36">
        <v>3.9999999999999994E-2</v>
      </c>
      <c r="D154" s="35">
        <v>65.923000000000002</v>
      </c>
      <c r="E154" s="36">
        <v>3.9999999999999994E-2</v>
      </c>
      <c r="G154" s="19"/>
      <c r="H154" s="20"/>
      <c r="I154" s="4"/>
      <c r="J154" s="12"/>
      <c r="L154" s="14"/>
      <c r="M154" s="14"/>
      <c r="N154" s="14"/>
      <c r="O154" s="14"/>
      <c r="Q154" s="26"/>
      <c r="AC154" s="52"/>
      <c r="AD154" s="75">
        <f t="shared" si="7"/>
        <v>0</v>
      </c>
    </row>
    <row r="155" spans="1:44" ht="15" customHeight="1" x14ac:dyDescent="0.2">
      <c r="A155" s="63" t="s">
        <v>21</v>
      </c>
      <c r="B155" s="35"/>
      <c r="C155" s="36"/>
      <c r="D155" s="35"/>
      <c r="E155" s="36"/>
      <c r="G155" s="19"/>
      <c r="H155" s="20"/>
      <c r="I155" s="4"/>
      <c r="J155" s="12"/>
      <c r="L155" s="14"/>
      <c r="M155" s="14"/>
      <c r="N155" s="14"/>
      <c r="O155" s="14"/>
      <c r="Q155" s="26"/>
      <c r="AC155" s="52"/>
      <c r="AD155" s="75">
        <f t="shared" si="7"/>
        <v>0</v>
      </c>
    </row>
    <row r="156" spans="1:44" ht="12.75" x14ac:dyDescent="0.2">
      <c r="A156" s="28" t="s">
        <v>15</v>
      </c>
      <c r="B156" s="35">
        <v>787.87399999999991</v>
      </c>
      <c r="C156" s="36">
        <v>0.22500000000000003</v>
      </c>
      <c r="D156" s="35">
        <v>364.93499999999995</v>
      </c>
      <c r="E156" s="36">
        <v>0.22500000000000003</v>
      </c>
      <c r="G156" s="19"/>
      <c r="H156" s="20"/>
      <c r="I156" s="4"/>
      <c r="J156" s="12"/>
      <c r="L156" s="14"/>
      <c r="M156" s="14"/>
      <c r="N156" s="14"/>
      <c r="O156" s="14"/>
      <c r="Q156" s="26">
        <f t="shared" si="13"/>
        <v>0</v>
      </c>
      <c r="AC156" s="52">
        <f t="shared" si="10"/>
        <v>0</v>
      </c>
      <c r="AD156" s="75">
        <f t="shared" si="7"/>
        <v>0</v>
      </c>
      <c r="AM156" s="86">
        <f>B156+D156</f>
        <v>1152.8089999999997</v>
      </c>
      <c r="AN156" s="87" t="s">
        <v>50</v>
      </c>
      <c r="AO156" s="87"/>
      <c r="AR156" s="53" t="s">
        <v>52</v>
      </c>
    </row>
    <row r="157" spans="1:44" ht="12.75" x14ac:dyDescent="0.2">
      <c r="A157" s="58" t="s">
        <v>16</v>
      </c>
      <c r="B157" s="35">
        <v>205.35399999999998</v>
      </c>
      <c r="C157" s="36">
        <v>5.8391269356597601E-2</v>
      </c>
      <c r="D157" s="35">
        <v>122.139</v>
      </c>
      <c r="E157" s="36">
        <v>5.8391269356597601E-2</v>
      </c>
      <c r="G157" s="2"/>
      <c r="H157" s="13"/>
      <c r="I157" s="4"/>
      <c r="J157" s="21"/>
      <c r="L157" s="14">
        <f t="shared" si="12"/>
        <v>205.35399999999998</v>
      </c>
      <c r="M157" s="14">
        <f t="shared" si="12"/>
        <v>5.8391269356597601E-2</v>
      </c>
      <c r="N157" s="14">
        <f t="shared" si="12"/>
        <v>122.139</v>
      </c>
      <c r="O157" s="14">
        <f t="shared" si="12"/>
        <v>5.8391269356597601E-2</v>
      </c>
      <c r="Q157" s="26">
        <f t="shared" si="13"/>
        <v>0</v>
      </c>
      <c r="AC157" s="52">
        <f t="shared" ref="AC157:AC200" si="17">C157-E157</f>
        <v>0</v>
      </c>
      <c r="AD157" s="75">
        <f t="shared" si="7"/>
        <v>0</v>
      </c>
      <c r="AM157" s="81">
        <f>B157+D157</f>
        <v>327.49299999999999</v>
      </c>
      <c r="AN157" s="89" t="s">
        <v>50</v>
      </c>
      <c r="AO157" s="89"/>
      <c r="AP157" s="89"/>
      <c r="AQ157" s="89"/>
      <c r="AR157" s="53" t="s">
        <v>52</v>
      </c>
    </row>
    <row r="158" spans="1:44" ht="12.75" x14ac:dyDescent="0.2">
      <c r="A158" s="28" t="s">
        <v>45</v>
      </c>
      <c r="B158" s="35">
        <v>430.25400000000002</v>
      </c>
      <c r="C158" s="36">
        <v>0.11002188295165394</v>
      </c>
      <c r="D158" s="35">
        <v>178.047</v>
      </c>
      <c r="E158" s="36">
        <v>0.11002188295165394</v>
      </c>
      <c r="G158" s="2"/>
      <c r="H158" s="13"/>
      <c r="I158" s="4"/>
      <c r="J158" s="21"/>
      <c r="L158" s="14"/>
      <c r="M158" s="14"/>
      <c r="N158" s="14"/>
      <c r="O158" s="14"/>
      <c r="Q158" s="26">
        <f t="shared" si="13"/>
        <v>0</v>
      </c>
      <c r="AC158" s="52">
        <f t="shared" si="17"/>
        <v>0</v>
      </c>
      <c r="AD158" s="75">
        <f t="shared" si="7"/>
        <v>0</v>
      </c>
    </row>
    <row r="159" spans="1:44" ht="12.75" x14ac:dyDescent="0.2">
      <c r="A159" s="82" t="s">
        <v>12</v>
      </c>
      <c r="B159" s="35">
        <v>142.12</v>
      </c>
      <c r="C159" s="36">
        <v>2.4E-2</v>
      </c>
      <c r="D159" s="35">
        <v>110.05100000000002</v>
      </c>
      <c r="E159" s="36">
        <v>2.4E-2</v>
      </c>
      <c r="G159" s="2"/>
      <c r="H159" s="13"/>
      <c r="I159" s="4"/>
      <c r="J159" s="21"/>
      <c r="L159" s="14"/>
      <c r="M159" s="14"/>
      <c r="N159" s="14"/>
      <c r="O159" s="14"/>
      <c r="Q159" s="26">
        <f t="shared" si="13"/>
        <v>0</v>
      </c>
      <c r="AC159" s="52">
        <f t="shared" si="17"/>
        <v>0</v>
      </c>
      <c r="AD159" s="75">
        <f t="shared" si="7"/>
        <v>0</v>
      </c>
      <c r="AM159" s="47">
        <f>B159+D159</f>
        <v>252.17100000000002</v>
      </c>
    </row>
    <row r="160" spans="1:44" ht="13.5" customHeight="1" x14ac:dyDescent="0.2">
      <c r="A160" s="28" t="s">
        <v>38</v>
      </c>
      <c r="B160" s="35">
        <v>251.64399999999998</v>
      </c>
      <c r="C160" s="36">
        <v>6.5000000000000002E-2</v>
      </c>
      <c r="D160" s="35">
        <v>107.80799999999998</v>
      </c>
      <c r="E160" s="36">
        <v>6.7000000000000004E-2</v>
      </c>
      <c r="G160" s="2"/>
      <c r="H160" s="13"/>
      <c r="I160" s="4"/>
      <c r="J160" s="21"/>
      <c r="L160" s="14"/>
      <c r="M160" s="14"/>
      <c r="N160" s="14"/>
      <c r="O160" s="14"/>
      <c r="Q160" s="26"/>
      <c r="AC160" s="52">
        <f t="shared" si="17"/>
        <v>-2.0000000000000018E-3</v>
      </c>
      <c r="AD160" s="75">
        <f t="shared" ref="AD160:AD177" si="18">C160-E160</f>
        <v>-2.0000000000000018E-3</v>
      </c>
    </row>
    <row r="161" spans="1:39" ht="13.5" customHeight="1" x14ac:dyDescent="0.2">
      <c r="A161" s="28" t="s">
        <v>32</v>
      </c>
      <c r="B161" s="83">
        <v>4.7999999999999996E-3</v>
      </c>
      <c r="C161" s="36">
        <v>1E-3</v>
      </c>
      <c r="D161" s="83">
        <v>1.9500000000000001E-3</v>
      </c>
      <c r="E161" s="36">
        <v>1E-3</v>
      </c>
      <c r="G161" s="2"/>
      <c r="H161" s="13"/>
      <c r="I161" s="4"/>
      <c r="J161" s="21"/>
      <c r="L161" s="14"/>
      <c r="M161" s="14"/>
      <c r="N161" s="14"/>
      <c r="O161" s="14"/>
      <c r="Q161" s="26"/>
      <c r="AC161" s="52"/>
      <c r="AD161" s="75">
        <f t="shared" ref="AD161" si="19">C161-E161</f>
        <v>0</v>
      </c>
      <c r="AM161" s="53" t="s">
        <v>51</v>
      </c>
    </row>
    <row r="162" spans="1:39" ht="15.75" x14ac:dyDescent="0.2">
      <c r="A162" s="63" t="s">
        <v>20</v>
      </c>
      <c r="B162" s="35"/>
      <c r="C162" s="36"/>
      <c r="D162" s="35"/>
      <c r="E162" s="36"/>
      <c r="G162" s="3">
        <v>588.33199999999999</v>
      </c>
      <c r="H162" s="8">
        <v>0.10813859339844456</v>
      </c>
      <c r="I162" s="4">
        <v>44.713000000000029</v>
      </c>
      <c r="J162" s="12">
        <v>0.10813859339844456</v>
      </c>
      <c r="L162" s="14">
        <f t="shared" si="12"/>
        <v>-588.33199999999999</v>
      </c>
      <c r="M162" s="14">
        <f t="shared" si="12"/>
        <v>-0.10813859339844456</v>
      </c>
      <c r="N162" s="14">
        <f t="shared" si="12"/>
        <v>-44.713000000000029</v>
      </c>
      <c r="O162" s="14">
        <f t="shared" si="12"/>
        <v>-0.10813859339844456</v>
      </c>
      <c r="Q162" s="26">
        <f t="shared" si="13"/>
        <v>0</v>
      </c>
      <c r="AC162" s="52"/>
      <c r="AD162" s="75">
        <f t="shared" si="18"/>
        <v>0</v>
      </c>
    </row>
    <row r="163" spans="1:39" ht="15.75" x14ac:dyDescent="0.2">
      <c r="A163" s="69" t="s">
        <v>25</v>
      </c>
      <c r="B163" s="35">
        <v>18074.296999999999</v>
      </c>
      <c r="C163" s="36">
        <v>4.1399999999999997</v>
      </c>
      <c r="D163" s="35">
        <v>8401.7579999999998</v>
      </c>
      <c r="E163" s="36">
        <v>4.1399999999999997</v>
      </c>
      <c r="G163" s="19"/>
      <c r="H163" s="20"/>
      <c r="I163" s="4"/>
      <c r="J163" s="12"/>
      <c r="L163" s="14"/>
      <c r="M163" s="14"/>
      <c r="N163" s="14"/>
      <c r="O163" s="14"/>
      <c r="Q163" s="27">
        <f t="shared" si="13"/>
        <v>0</v>
      </c>
      <c r="AC163" s="52">
        <f t="shared" si="17"/>
        <v>0</v>
      </c>
      <c r="AD163" s="75">
        <f t="shared" si="18"/>
        <v>0</v>
      </c>
    </row>
    <row r="164" spans="1:39" ht="15.75" x14ac:dyDescent="0.2">
      <c r="A164" s="63" t="s">
        <v>10</v>
      </c>
      <c r="B164" s="35"/>
      <c r="C164" s="36"/>
      <c r="D164" s="35"/>
      <c r="E164" s="36"/>
      <c r="G164" s="19"/>
      <c r="H164" s="20"/>
      <c r="I164" s="4"/>
      <c r="J164" s="12"/>
      <c r="L164" s="14"/>
      <c r="M164" s="14"/>
      <c r="N164" s="14"/>
      <c r="O164" s="14"/>
      <c r="Q164" s="27"/>
      <c r="AC164" s="52"/>
      <c r="AD164" s="75">
        <f t="shared" si="18"/>
        <v>0</v>
      </c>
    </row>
    <row r="165" spans="1:39" ht="12.75" x14ac:dyDescent="0.2">
      <c r="A165" s="28" t="s">
        <v>16</v>
      </c>
      <c r="B165" s="35">
        <v>237.16800000000006</v>
      </c>
      <c r="C165" s="36">
        <v>6.8000000000000005E-2</v>
      </c>
      <c r="D165" s="35">
        <v>119.11800000000005</v>
      </c>
      <c r="E165" s="36">
        <v>6.8000000000000005E-2</v>
      </c>
      <c r="G165" s="19"/>
      <c r="H165" s="20"/>
      <c r="I165" s="4"/>
      <c r="J165" s="12"/>
      <c r="L165" s="14"/>
      <c r="M165" s="14"/>
      <c r="N165" s="14"/>
      <c r="O165" s="14"/>
      <c r="Q165" s="27">
        <f t="shared" si="13"/>
        <v>0</v>
      </c>
      <c r="AC165" s="52">
        <f t="shared" si="17"/>
        <v>0</v>
      </c>
      <c r="AD165" s="75">
        <f t="shared" si="18"/>
        <v>0</v>
      </c>
    </row>
    <row r="166" spans="1:39" ht="12.75" x14ac:dyDescent="0.2">
      <c r="A166" s="28" t="s">
        <v>15</v>
      </c>
      <c r="B166" s="35">
        <v>19.605</v>
      </c>
      <c r="C166" s="36">
        <v>6.0000000000000001E-3</v>
      </c>
      <c r="D166" s="35">
        <v>9.9669999999999987</v>
      </c>
      <c r="E166" s="36">
        <v>6.0000000000000001E-3</v>
      </c>
      <c r="G166" s="19"/>
      <c r="H166" s="20"/>
      <c r="I166" s="4"/>
      <c r="J166" s="12"/>
      <c r="L166" s="14"/>
      <c r="M166" s="14"/>
      <c r="N166" s="14"/>
      <c r="O166" s="14"/>
      <c r="Q166" s="27"/>
      <c r="AC166" s="52">
        <f t="shared" si="17"/>
        <v>0</v>
      </c>
      <c r="AD166" s="75">
        <f t="shared" si="18"/>
        <v>0</v>
      </c>
    </row>
    <row r="167" spans="1:39" ht="12.75" x14ac:dyDescent="0.2">
      <c r="A167" s="28" t="s">
        <v>11</v>
      </c>
      <c r="B167" s="35">
        <v>393.41700000000003</v>
      </c>
      <c r="C167" s="36">
        <v>0.112</v>
      </c>
      <c r="D167" s="35">
        <v>73.180000000000064</v>
      </c>
      <c r="E167" s="36">
        <v>0.112</v>
      </c>
      <c r="G167" s="19"/>
      <c r="H167" s="20"/>
      <c r="I167" s="4"/>
      <c r="J167" s="12"/>
      <c r="L167" s="14"/>
      <c r="M167" s="14"/>
      <c r="N167" s="14"/>
      <c r="O167" s="14"/>
      <c r="Q167" s="27"/>
      <c r="AC167" s="52"/>
      <c r="AD167" s="75">
        <f t="shared" si="18"/>
        <v>0</v>
      </c>
    </row>
    <row r="168" spans="1:39" ht="32.25" customHeight="1" x14ac:dyDescent="0.25">
      <c r="A168" s="65" t="s">
        <v>19</v>
      </c>
      <c r="B168" s="35"/>
      <c r="C168" s="36"/>
      <c r="D168" s="35"/>
      <c r="E168" s="36"/>
      <c r="G168" s="2"/>
      <c r="H168" s="13"/>
      <c r="I168" s="4"/>
      <c r="J168" s="21"/>
      <c r="L168" s="14">
        <f t="shared" si="12"/>
        <v>0</v>
      </c>
      <c r="M168" s="14">
        <f t="shared" si="12"/>
        <v>0</v>
      </c>
      <c r="N168" s="14">
        <f t="shared" si="12"/>
        <v>0</v>
      </c>
      <c r="O168" s="14">
        <f t="shared" si="12"/>
        <v>0</v>
      </c>
      <c r="Q168" s="26"/>
      <c r="AC168" s="52">
        <f t="shared" si="17"/>
        <v>0</v>
      </c>
      <c r="AD168" s="75">
        <f t="shared" si="18"/>
        <v>0</v>
      </c>
    </row>
    <row r="169" spans="1:39" ht="12.75" x14ac:dyDescent="0.2">
      <c r="A169" s="49" t="s">
        <v>28</v>
      </c>
      <c r="B169" s="35">
        <v>68.27000000000001</v>
      </c>
      <c r="C169" s="36">
        <v>1.7000000000000001E-2</v>
      </c>
      <c r="D169" s="35">
        <v>34.870000000000005</v>
      </c>
      <c r="E169" s="36">
        <v>1.7000000000000001E-2</v>
      </c>
      <c r="Q169" s="26">
        <f t="shared" si="13"/>
        <v>0</v>
      </c>
      <c r="AC169" s="52">
        <f t="shared" si="17"/>
        <v>0</v>
      </c>
      <c r="AD169" s="75">
        <f t="shared" si="18"/>
        <v>0</v>
      </c>
    </row>
    <row r="170" spans="1:39" x14ac:dyDescent="0.25">
      <c r="A170" s="61" t="s">
        <v>33</v>
      </c>
      <c r="B170" s="35">
        <v>1078.809</v>
      </c>
      <c r="C170" s="36">
        <v>0.24099999999999996</v>
      </c>
      <c r="D170" s="35">
        <v>518.553</v>
      </c>
      <c r="E170" s="36">
        <v>0.24099999999999996</v>
      </c>
      <c r="Q170" s="26"/>
      <c r="AC170" s="52">
        <f t="shared" si="17"/>
        <v>0</v>
      </c>
      <c r="AD170" s="76">
        <f t="shared" si="18"/>
        <v>0</v>
      </c>
    </row>
    <row r="171" spans="1:39" x14ac:dyDescent="0.25">
      <c r="A171" s="61" t="s">
        <v>12</v>
      </c>
      <c r="B171" s="35">
        <v>175.44</v>
      </c>
      <c r="C171" s="36">
        <v>3.2000000000000001E-2</v>
      </c>
      <c r="D171" s="35">
        <v>115.048</v>
      </c>
      <c r="E171" s="36">
        <v>3.2000000000000001E-2</v>
      </c>
      <c r="Q171" s="26"/>
      <c r="AC171" s="52">
        <f t="shared" ref="AC171" si="20">C171-E171</f>
        <v>0</v>
      </c>
      <c r="AD171" s="76">
        <f t="shared" ref="AD171" si="21">C171-E171</f>
        <v>0</v>
      </c>
    </row>
    <row r="172" spans="1:39" x14ac:dyDescent="0.25">
      <c r="A172" s="61" t="s">
        <v>38</v>
      </c>
      <c r="B172" s="35">
        <v>581.42900000000009</v>
      </c>
      <c r="C172" s="36">
        <v>0.106</v>
      </c>
      <c r="D172" s="35"/>
      <c r="E172" s="36"/>
      <c r="Q172" s="26"/>
      <c r="AC172" s="52"/>
      <c r="AD172" s="76"/>
    </row>
    <row r="173" spans="1:39" ht="15" customHeight="1" x14ac:dyDescent="0.2">
      <c r="A173" s="63" t="s">
        <v>15</v>
      </c>
      <c r="B173" s="35"/>
      <c r="C173" s="36"/>
      <c r="D173" s="35"/>
      <c r="E173" s="36"/>
      <c r="Q173" s="26">
        <f t="shared" si="13"/>
        <v>0</v>
      </c>
      <c r="AC173" s="52">
        <f t="shared" si="17"/>
        <v>0</v>
      </c>
      <c r="AD173" s="75">
        <f t="shared" si="18"/>
        <v>0</v>
      </c>
    </row>
    <row r="174" spans="1:39" ht="12.75" x14ac:dyDescent="0.2">
      <c r="A174" s="58" t="s">
        <v>28</v>
      </c>
      <c r="B174" s="35">
        <v>6.9020000000000001</v>
      </c>
      <c r="C174" s="36">
        <v>2E-3</v>
      </c>
      <c r="D174" s="35">
        <v>3.42</v>
      </c>
      <c r="E174" s="36">
        <v>2E-3</v>
      </c>
      <c r="Q174" s="26"/>
      <c r="AC174" s="52">
        <f t="shared" si="17"/>
        <v>0</v>
      </c>
      <c r="AD174" s="75">
        <f t="shared" si="18"/>
        <v>0</v>
      </c>
    </row>
    <row r="175" spans="1:39" ht="12.75" x14ac:dyDescent="0.2">
      <c r="A175" s="58" t="s">
        <v>16</v>
      </c>
      <c r="B175" s="35">
        <v>1243.0229999999999</v>
      </c>
      <c r="C175" s="36">
        <v>0.60699999999999998</v>
      </c>
      <c r="D175" s="35">
        <v>606.46799999999996</v>
      </c>
      <c r="E175" s="36">
        <v>0.60699999999999998</v>
      </c>
      <c r="Q175" s="26"/>
      <c r="AC175" s="52"/>
      <c r="AD175" s="75">
        <f t="shared" si="18"/>
        <v>0</v>
      </c>
    </row>
    <row r="176" spans="1:39" ht="12.75" x14ac:dyDescent="0.2">
      <c r="A176" s="58" t="s">
        <v>10</v>
      </c>
      <c r="B176" s="35">
        <v>324.524</v>
      </c>
      <c r="C176" s="36">
        <v>9.2721142857142863E-2</v>
      </c>
      <c r="D176" s="35">
        <v>193.38399999999999</v>
      </c>
      <c r="E176" s="36">
        <v>9.2721142857142863E-2</v>
      </c>
      <c r="Q176" s="26"/>
      <c r="AC176" s="52"/>
      <c r="AD176" s="75">
        <f t="shared" si="18"/>
        <v>0</v>
      </c>
    </row>
    <row r="177" spans="1:30" ht="12.75" x14ac:dyDescent="0.2">
      <c r="A177" s="58" t="s">
        <v>33</v>
      </c>
      <c r="B177" s="35">
        <v>61.524000000000001</v>
      </c>
      <c r="C177" s="36">
        <v>1.7578285714285713E-2</v>
      </c>
      <c r="D177" s="35">
        <v>22.920000000000005</v>
      </c>
      <c r="E177" s="36">
        <v>1.7578285714285713E-2</v>
      </c>
      <c r="Q177" s="26"/>
      <c r="AC177" s="52"/>
      <c r="AD177" s="75">
        <f t="shared" si="18"/>
        <v>0</v>
      </c>
    </row>
    <row r="178" spans="1:30" ht="15.75" x14ac:dyDescent="0.2">
      <c r="A178" s="63" t="s">
        <v>9</v>
      </c>
      <c r="B178" s="35"/>
      <c r="C178" s="36"/>
      <c r="D178" s="35"/>
      <c r="E178" s="36"/>
      <c r="Q178" s="26">
        <f t="shared" si="13"/>
        <v>0</v>
      </c>
      <c r="AC178" s="52">
        <f t="shared" si="17"/>
        <v>0</v>
      </c>
      <c r="AD178" s="75"/>
    </row>
    <row r="179" spans="1:30" ht="12.75" x14ac:dyDescent="0.2">
      <c r="A179" s="58" t="s">
        <v>44</v>
      </c>
      <c r="B179" s="35">
        <v>89.656000000000006</v>
      </c>
      <c r="C179" s="36">
        <v>1.6E-2</v>
      </c>
      <c r="D179" s="35">
        <v>45.815999999999995</v>
      </c>
      <c r="E179" s="36">
        <v>1.6E-2</v>
      </c>
      <c r="Q179" s="26"/>
      <c r="AC179" s="52"/>
      <c r="AD179" s="75">
        <f>C179-E179</f>
        <v>0</v>
      </c>
    </row>
    <row r="180" spans="1:30" ht="18" customHeight="1" x14ac:dyDescent="0.2">
      <c r="A180" s="58" t="s">
        <v>11</v>
      </c>
      <c r="B180" s="35">
        <v>30.251000000000008</v>
      </c>
      <c r="C180" s="36">
        <v>0.19</v>
      </c>
      <c r="D180" s="35">
        <v>13.959000000000001</v>
      </c>
      <c r="E180" s="36">
        <v>0.19</v>
      </c>
      <c r="Q180" s="26"/>
      <c r="AC180" s="52"/>
      <c r="AD180" s="75"/>
    </row>
    <row r="181" spans="1:30" ht="15.75" x14ac:dyDescent="0.25">
      <c r="A181" s="65" t="s">
        <v>17</v>
      </c>
      <c r="B181" s="45"/>
      <c r="C181" s="46"/>
      <c r="D181" s="45"/>
      <c r="E181" s="46"/>
      <c r="Q181" s="26"/>
      <c r="AC181" s="52">
        <f t="shared" si="17"/>
        <v>0</v>
      </c>
      <c r="AD181" s="77">
        <f t="shared" ref="AD181:AD227" si="22">C181-E181</f>
        <v>0</v>
      </c>
    </row>
    <row r="182" spans="1:30" ht="15" customHeight="1" x14ac:dyDescent="0.25">
      <c r="A182" s="61" t="s">
        <v>35</v>
      </c>
      <c r="B182" s="45">
        <v>21670.930000000004</v>
      </c>
      <c r="C182" s="46">
        <v>3.0960000000000001</v>
      </c>
      <c r="D182" s="45">
        <v>11016.104000000003</v>
      </c>
      <c r="E182" s="46">
        <v>3.0960000000000001</v>
      </c>
      <c r="Q182" s="26"/>
      <c r="AC182" s="52">
        <f t="shared" si="17"/>
        <v>0</v>
      </c>
      <c r="AD182" s="77">
        <f t="shared" si="22"/>
        <v>0</v>
      </c>
    </row>
    <row r="183" spans="1:30" ht="15" customHeight="1" x14ac:dyDescent="0.25">
      <c r="A183" s="61" t="s">
        <v>48</v>
      </c>
      <c r="B183" s="45">
        <v>2943.2809999999995</v>
      </c>
      <c r="C183" s="46">
        <v>0.49099999999999988</v>
      </c>
      <c r="D183" s="45">
        <v>1429.4749999999995</v>
      </c>
      <c r="E183" s="46">
        <v>0.49099999999999988</v>
      </c>
      <c r="Q183" s="26"/>
      <c r="AC183" s="52"/>
      <c r="AD183" s="77">
        <f t="shared" si="22"/>
        <v>0</v>
      </c>
    </row>
    <row r="184" spans="1:30" ht="15" customHeight="1" x14ac:dyDescent="0.25">
      <c r="A184" s="65" t="s">
        <v>16</v>
      </c>
      <c r="B184" s="45"/>
      <c r="C184" s="46"/>
      <c r="D184" s="45"/>
      <c r="E184" s="46"/>
      <c r="Q184" s="26"/>
      <c r="AC184" s="52"/>
      <c r="AD184" s="77">
        <f t="shared" si="22"/>
        <v>0</v>
      </c>
    </row>
    <row r="185" spans="1:30" ht="15" customHeight="1" x14ac:dyDescent="0.25">
      <c r="A185" s="61" t="s">
        <v>15</v>
      </c>
      <c r="B185" s="45">
        <v>2510.123</v>
      </c>
      <c r="C185" s="46">
        <v>0.71699999999999997</v>
      </c>
      <c r="D185" s="45">
        <v>1269.403</v>
      </c>
      <c r="E185" s="46">
        <v>0.71699999999999997</v>
      </c>
      <c r="Q185" s="26"/>
      <c r="AC185" s="52"/>
      <c r="AD185" s="85">
        <f t="shared" si="22"/>
        <v>0</v>
      </c>
    </row>
    <row r="186" spans="1:30" ht="15" customHeight="1" x14ac:dyDescent="0.25">
      <c r="A186" s="61" t="s">
        <v>10</v>
      </c>
      <c r="B186" s="45">
        <v>1162.8550000000002</v>
      </c>
      <c r="C186" s="46">
        <v>0.33200000000000002</v>
      </c>
      <c r="D186" s="45">
        <v>567.83199999999988</v>
      </c>
      <c r="E186" s="46">
        <v>0.33200000000000002</v>
      </c>
      <c r="Q186" s="26"/>
      <c r="AC186" s="52"/>
      <c r="AD186" s="77">
        <f t="shared" si="22"/>
        <v>0</v>
      </c>
    </row>
    <row r="187" spans="1:30" ht="15" customHeight="1" x14ac:dyDescent="0.25">
      <c r="A187" s="65" t="s">
        <v>32</v>
      </c>
      <c r="B187" s="45"/>
      <c r="C187" s="46"/>
      <c r="D187" s="45"/>
      <c r="E187" s="46"/>
      <c r="Q187" s="27">
        <f t="shared" ref="Q187:Q199" si="23">E187-C187</f>
        <v>0</v>
      </c>
      <c r="AC187" s="52"/>
      <c r="AD187" s="77">
        <f t="shared" si="22"/>
        <v>0</v>
      </c>
    </row>
    <row r="188" spans="1:30" ht="15" customHeight="1" x14ac:dyDescent="0.2">
      <c r="A188" s="58" t="s">
        <v>22</v>
      </c>
      <c r="B188" s="45">
        <v>147.74799999999993</v>
      </c>
      <c r="C188" s="46">
        <v>3.5000000000000003E-2</v>
      </c>
      <c r="D188" s="45">
        <v>72.113999999999962</v>
      </c>
      <c r="E188" s="46">
        <v>3.5000000000000003E-2</v>
      </c>
      <c r="Q188" s="26">
        <f t="shared" si="23"/>
        <v>0</v>
      </c>
      <c r="AC188" s="52">
        <f t="shared" si="17"/>
        <v>0</v>
      </c>
      <c r="AD188" s="77">
        <f t="shared" si="22"/>
        <v>0</v>
      </c>
    </row>
    <row r="189" spans="1:30" ht="14.25" customHeight="1" x14ac:dyDescent="0.2">
      <c r="A189" s="58" t="s">
        <v>34</v>
      </c>
      <c r="B189" s="45">
        <v>2117.2329999999997</v>
      </c>
      <c r="C189" s="46">
        <v>0.47099999999999997</v>
      </c>
      <c r="D189" s="45">
        <v>1139.579</v>
      </c>
      <c r="E189" s="46">
        <v>0.47099999999999997</v>
      </c>
      <c r="Q189" s="26">
        <f t="shared" si="23"/>
        <v>0</v>
      </c>
      <c r="AC189" s="52">
        <f t="shared" si="17"/>
        <v>0</v>
      </c>
      <c r="AD189" s="77">
        <f t="shared" si="22"/>
        <v>0</v>
      </c>
    </row>
    <row r="190" spans="1:30" ht="15" customHeight="1" x14ac:dyDescent="0.2">
      <c r="A190" s="58" t="s">
        <v>14</v>
      </c>
      <c r="B190" s="45">
        <v>79.069999999999993</v>
      </c>
      <c r="C190" s="46">
        <v>1.4999999999999998E-2</v>
      </c>
      <c r="D190" s="45">
        <v>38.28</v>
      </c>
      <c r="E190" s="46">
        <v>1.4999999999999998E-2</v>
      </c>
      <c r="Q190" s="26"/>
      <c r="AC190" s="52">
        <f t="shared" si="17"/>
        <v>0</v>
      </c>
      <c r="AD190" s="77">
        <f t="shared" si="22"/>
        <v>0</v>
      </c>
    </row>
    <row r="191" spans="1:30" ht="15" customHeight="1" x14ac:dyDescent="0.2">
      <c r="A191" s="58" t="s">
        <v>45</v>
      </c>
      <c r="B191" s="45">
        <v>324.82299999999998</v>
      </c>
      <c r="C191" s="46">
        <v>6.8000000000000019E-2</v>
      </c>
      <c r="D191" s="45">
        <v>170.74399999999997</v>
      </c>
      <c r="E191" s="46">
        <v>6.8000000000000019E-2</v>
      </c>
      <c r="Q191" s="26"/>
      <c r="AC191" s="52">
        <f t="shared" si="17"/>
        <v>0</v>
      </c>
      <c r="AD191" s="77">
        <f t="shared" si="22"/>
        <v>0</v>
      </c>
    </row>
    <row r="192" spans="1:30" ht="15" customHeight="1" x14ac:dyDescent="0.2">
      <c r="A192" s="58" t="s">
        <v>30</v>
      </c>
      <c r="B192" s="45">
        <v>74.996000000000009</v>
      </c>
      <c r="C192" s="46">
        <v>1.3635636363636364E-2</v>
      </c>
      <c r="D192" s="45">
        <v>21.676000000000009</v>
      </c>
      <c r="E192" s="46">
        <v>1.3635636363636364E-2</v>
      </c>
      <c r="Q192" s="26"/>
      <c r="AC192" s="52">
        <f t="shared" ref="AC192" si="24">C192-E192</f>
        <v>0</v>
      </c>
      <c r="AD192" s="77">
        <f t="shared" ref="AD192" si="25">C192-E192</f>
        <v>0</v>
      </c>
    </row>
    <row r="193" spans="1:30" ht="15" customHeight="1" x14ac:dyDescent="0.2">
      <c r="A193" s="58" t="s">
        <v>24</v>
      </c>
      <c r="B193" s="45">
        <v>304.58999999999992</v>
      </c>
      <c r="C193" s="46">
        <v>6.0999999999999999E-2</v>
      </c>
      <c r="D193" s="45">
        <v>149.96999999999994</v>
      </c>
      <c r="E193" s="46">
        <v>6.0999999999999999E-2</v>
      </c>
      <c r="Q193" s="26"/>
      <c r="AC193" s="52">
        <f t="shared" ref="AC193" si="26">C193-E193</f>
        <v>0</v>
      </c>
      <c r="AD193" s="77">
        <f t="shared" ref="AD193:AD194" si="27">C193-E193</f>
        <v>0</v>
      </c>
    </row>
    <row r="194" spans="1:30" ht="15" customHeight="1" x14ac:dyDescent="0.2">
      <c r="A194" s="58" t="s">
        <v>47</v>
      </c>
      <c r="B194" s="45">
        <v>3965.3159999999993</v>
      </c>
      <c r="C194" s="46">
        <v>0.79699999999999993</v>
      </c>
      <c r="D194" s="45">
        <v>2045.6479999999995</v>
      </c>
      <c r="E194" s="46">
        <v>0.79699999999999993</v>
      </c>
      <c r="Q194" s="26"/>
      <c r="AC194" s="52"/>
      <c r="AD194" s="77">
        <f t="shared" si="27"/>
        <v>0</v>
      </c>
    </row>
    <row r="195" spans="1:30" ht="15" customHeight="1" x14ac:dyDescent="0.2">
      <c r="A195" s="58" t="s">
        <v>15</v>
      </c>
      <c r="B195" s="45">
        <v>53.541999999999994</v>
      </c>
      <c r="C195" s="46">
        <v>1.1999999999999999E-2</v>
      </c>
      <c r="D195" s="45">
        <v>28.884</v>
      </c>
      <c r="E195" s="46">
        <v>1.1999999999999999E-2</v>
      </c>
      <c r="Q195" s="26"/>
      <c r="AC195" s="52"/>
      <c r="AD195" s="77">
        <f t="shared" ref="AD195:AD196" si="28">C195-E195</f>
        <v>0</v>
      </c>
    </row>
    <row r="196" spans="1:30" ht="15" customHeight="1" x14ac:dyDescent="0.2">
      <c r="A196" s="58" t="s">
        <v>10</v>
      </c>
      <c r="B196" s="45">
        <v>49.98</v>
      </c>
      <c r="C196" s="46">
        <v>1.4000000000000004E-2</v>
      </c>
      <c r="D196" s="45">
        <v>25.694999999999997</v>
      </c>
      <c r="E196" s="46">
        <v>1.4000000000000004E-2</v>
      </c>
      <c r="Q196" s="26"/>
      <c r="AC196" s="52"/>
      <c r="AD196" s="77">
        <f t="shared" si="28"/>
        <v>0</v>
      </c>
    </row>
    <row r="197" spans="1:30" ht="29.25" customHeight="1" x14ac:dyDescent="0.25">
      <c r="A197" s="65" t="s">
        <v>45</v>
      </c>
      <c r="B197" s="45"/>
      <c r="C197" s="46"/>
      <c r="D197" s="45"/>
      <c r="E197" s="46"/>
      <c r="Q197" s="26">
        <f t="shared" si="23"/>
        <v>0</v>
      </c>
      <c r="AC197" s="52"/>
      <c r="AD197" s="77">
        <f t="shared" si="22"/>
        <v>0</v>
      </c>
    </row>
    <row r="198" spans="1:30" ht="15" customHeight="1" x14ac:dyDescent="0.2">
      <c r="A198" s="58" t="s">
        <v>28</v>
      </c>
      <c r="B198" s="45">
        <v>5.3228999999999989</v>
      </c>
      <c r="C198" s="46">
        <v>3.0000000000000001E-3</v>
      </c>
      <c r="D198" s="45">
        <v>2.3109999999999991</v>
      </c>
      <c r="E198" s="46">
        <v>3.0000000000000001E-3</v>
      </c>
      <c r="Q198" s="26"/>
      <c r="AC198" s="52">
        <f t="shared" si="17"/>
        <v>0</v>
      </c>
      <c r="AD198" s="77">
        <f t="shared" si="22"/>
        <v>0</v>
      </c>
    </row>
    <row r="199" spans="1:30" ht="14.25" customHeight="1" x14ac:dyDescent="0.2">
      <c r="A199" s="59" t="s">
        <v>12</v>
      </c>
      <c r="B199" s="45">
        <v>773.90800000000002</v>
      </c>
      <c r="C199" s="46">
        <v>0.14100000000000004</v>
      </c>
      <c r="D199" s="45">
        <v>372.53900000000004</v>
      </c>
      <c r="E199" s="46">
        <v>0.14100000000000004</v>
      </c>
      <c r="Q199" s="26">
        <f t="shared" si="23"/>
        <v>0</v>
      </c>
      <c r="AC199" s="52">
        <f t="shared" si="17"/>
        <v>0</v>
      </c>
      <c r="AD199" s="77">
        <f t="shared" si="22"/>
        <v>0</v>
      </c>
    </row>
    <row r="200" spans="1:30" ht="12.75" customHeight="1" x14ac:dyDescent="0.2">
      <c r="A200" s="58" t="s">
        <v>19</v>
      </c>
      <c r="B200" s="45">
        <v>502.04400000000004</v>
      </c>
      <c r="C200" s="46">
        <v>9.0999999999999998E-2</v>
      </c>
      <c r="D200" s="45">
        <v>244.47299999999996</v>
      </c>
      <c r="E200" s="46">
        <v>9.0999999999999998E-2</v>
      </c>
      <c r="Q200" s="26"/>
      <c r="AC200" s="52">
        <f t="shared" si="17"/>
        <v>0</v>
      </c>
      <c r="AD200" s="78">
        <f t="shared" si="22"/>
        <v>0</v>
      </c>
    </row>
    <row r="201" spans="1:30" ht="15" customHeight="1" x14ac:dyDescent="0.2">
      <c r="A201" s="58" t="s">
        <v>30</v>
      </c>
      <c r="B201" s="45">
        <v>329.17900000000009</v>
      </c>
      <c r="C201" s="46">
        <v>6.0000000000000005E-2</v>
      </c>
      <c r="D201" s="45">
        <v>168.45400000000004</v>
      </c>
      <c r="E201" s="46">
        <v>6.0000000000000005E-2</v>
      </c>
      <c r="AC201" s="52"/>
      <c r="AD201" s="77">
        <f t="shared" si="22"/>
        <v>0</v>
      </c>
    </row>
    <row r="202" spans="1:30" ht="15" customHeight="1" x14ac:dyDescent="0.2">
      <c r="A202" s="58" t="s">
        <v>48</v>
      </c>
      <c r="B202" s="45">
        <v>16.321000000000002</v>
      </c>
      <c r="C202" s="46">
        <v>3.0000000000000001E-3</v>
      </c>
      <c r="D202" s="45">
        <v>7.9040000000000008</v>
      </c>
      <c r="E202" s="46">
        <v>3.0000000000000001E-3</v>
      </c>
      <c r="AC202" s="52"/>
      <c r="AD202" s="77">
        <f t="shared" si="22"/>
        <v>0</v>
      </c>
    </row>
    <row r="203" spans="1:30" ht="15" customHeight="1" x14ac:dyDescent="0.2">
      <c r="A203" s="58" t="s">
        <v>11</v>
      </c>
      <c r="B203" s="45">
        <v>810.149</v>
      </c>
      <c r="C203" s="46">
        <v>0.23147114285714285</v>
      </c>
      <c r="D203" s="45">
        <v>328.69200000000006</v>
      </c>
      <c r="E203" s="46">
        <v>0.23147114285714285</v>
      </c>
      <c r="AC203" s="52"/>
      <c r="AD203" s="77">
        <f t="shared" si="22"/>
        <v>0</v>
      </c>
    </row>
    <row r="204" spans="1:30" ht="13.5" customHeight="1" x14ac:dyDescent="0.2">
      <c r="A204" s="58" t="s">
        <v>22</v>
      </c>
      <c r="B204" s="45">
        <v>388.29500000000002</v>
      </c>
      <c r="C204" s="46">
        <v>8.3000000000000004E-2</v>
      </c>
      <c r="D204" s="45">
        <v>190.25700000000003</v>
      </c>
      <c r="E204" s="46">
        <v>8.3000000000000004E-2</v>
      </c>
      <c r="AC204" s="52"/>
      <c r="AD204" s="77">
        <f t="shared" ref="AD204:AD205" si="29">C204-E204</f>
        <v>0</v>
      </c>
    </row>
    <row r="205" spans="1:30" ht="13.5" customHeight="1" x14ac:dyDescent="0.2">
      <c r="A205" s="58" t="s">
        <v>10</v>
      </c>
      <c r="B205" s="45">
        <v>161.41000000000003</v>
      </c>
      <c r="C205" s="46">
        <v>4.4999999999999991E-2</v>
      </c>
      <c r="D205" s="45">
        <v>111.15200000000003</v>
      </c>
      <c r="E205" s="46">
        <v>4.4999999999999991E-2</v>
      </c>
      <c r="AC205" s="52"/>
      <c r="AD205" s="77">
        <f t="shared" si="29"/>
        <v>0</v>
      </c>
    </row>
    <row r="206" spans="1:30" ht="15" customHeight="1" x14ac:dyDescent="0.2">
      <c r="A206" s="58" t="s">
        <v>32</v>
      </c>
      <c r="B206" s="45">
        <v>171.45999999999998</v>
      </c>
      <c r="C206" s="46">
        <v>3.8999999999999993E-2</v>
      </c>
      <c r="D206" s="45">
        <v>87.9</v>
      </c>
      <c r="E206" s="46">
        <v>3.8999999999999993E-2</v>
      </c>
      <c r="AC206" s="52"/>
      <c r="AD206" s="77">
        <f t="shared" ref="AD206" si="30">C206-E206</f>
        <v>0</v>
      </c>
    </row>
    <row r="207" spans="1:30" ht="15" customHeight="1" x14ac:dyDescent="0.25">
      <c r="A207" s="65" t="s">
        <v>23</v>
      </c>
      <c r="B207" s="45"/>
      <c r="C207" s="66"/>
      <c r="D207" s="45"/>
      <c r="E207" s="66"/>
      <c r="AC207" s="52">
        <f t="shared" ref="AC207:AC211" si="31">C207-E207</f>
        <v>0</v>
      </c>
      <c r="AD207" s="77">
        <f t="shared" si="22"/>
        <v>0</v>
      </c>
    </row>
    <row r="208" spans="1:30" ht="15" customHeight="1" x14ac:dyDescent="0.2">
      <c r="A208" s="28" t="s">
        <v>14</v>
      </c>
      <c r="B208" s="45">
        <v>324.49999999999994</v>
      </c>
      <c r="C208" s="66">
        <v>9.1999999999999998E-2</v>
      </c>
      <c r="D208" s="45">
        <v>121.70000000000003</v>
      </c>
      <c r="E208" s="66">
        <v>9.1999999999999998E-2</v>
      </c>
      <c r="AC208" s="52">
        <f t="shared" si="31"/>
        <v>0</v>
      </c>
      <c r="AD208" s="77">
        <f t="shared" si="22"/>
        <v>0</v>
      </c>
    </row>
    <row r="209" spans="1:30" ht="15" customHeight="1" x14ac:dyDescent="0.25">
      <c r="A209" s="79" t="s">
        <v>29</v>
      </c>
      <c r="B209" s="64"/>
      <c r="C209" s="64"/>
      <c r="D209" s="64"/>
      <c r="E209" s="64"/>
      <c r="AC209" s="52">
        <f t="shared" si="31"/>
        <v>0</v>
      </c>
      <c r="AD209" s="77">
        <f t="shared" si="22"/>
        <v>0</v>
      </c>
    </row>
    <row r="210" spans="1:30" ht="15" customHeight="1" x14ac:dyDescent="0.2">
      <c r="A210" s="67" t="s">
        <v>15</v>
      </c>
      <c r="B210" s="68">
        <v>59.463999999999984</v>
      </c>
      <c r="C210" s="46">
        <v>1.7000000000000001E-2</v>
      </c>
      <c r="D210" s="68">
        <v>30.336999999999989</v>
      </c>
      <c r="E210" s="46">
        <v>1.7000000000000001E-2</v>
      </c>
      <c r="AC210" s="52">
        <f t="shared" si="31"/>
        <v>0</v>
      </c>
      <c r="AD210" s="77">
        <f t="shared" si="22"/>
        <v>0</v>
      </c>
    </row>
    <row r="211" spans="1:30" ht="15" customHeight="1" x14ac:dyDescent="0.2">
      <c r="A211" s="67" t="s">
        <v>38</v>
      </c>
      <c r="B211" s="68">
        <v>84.639999999999986</v>
      </c>
      <c r="C211" s="46">
        <v>1.4999999999999999E-2</v>
      </c>
      <c r="D211" s="68">
        <v>38.079999999999991</v>
      </c>
      <c r="E211" s="46">
        <v>1.4999999999999999E-2</v>
      </c>
      <c r="AC211" s="52">
        <f t="shared" si="31"/>
        <v>0</v>
      </c>
      <c r="AD211" s="77">
        <f t="shared" si="22"/>
        <v>0</v>
      </c>
    </row>
    <row r="212" spans="1:30" ht="15" customHeight="1" x14ac:dyDescent="0.2">
      <c r="A212" s="67" t="s">
        <v>16</v>
      </c>
      <c r="B212" s="68">
        <v>434.15399999999994</v>
      </c>
      <c r="C212" s="46">
        <v>1.0449999999999999</v>
      </c>
      <c r="D212" s="68">
        <v>201.71199999999993</v>
      </c>
      <c r="E212" s="46">
        <v>1.0449999999999999</v>
      </c>
      <c r="AC212" s="52"/>
      <c r="AD212" s="80">
        <f t="shared" si="22"/>
        <v>0</v>
      </c>
    </row>
    <row r="213" spans="1:30" ht="15" customHeight="1" x14ac:dyDescent="0.25">
      <c r="A213" s="79" t="s">
        <v>13</v>
      </c>
      <c r="B213" s="68"/>
      <c r="C213" s="46"/>
      <c r="D213" s="68"/>
      <c r="E213" s="46"/>
      <c r="AC213" s="52"/>
      <c r="AD213" s="77">
        <f t="shared" si="22"/>
        <v>0</v>
      </c>
    </row>
    <row r="214" spans="1:30" ht="15" customHeight="1" x14ac:dyDescent="0.2">
      <c r="A214" s="67" t="s">
        <v>23</v>
      </c>
      <c r="B214" s="68">
        <v>705.00000000000023</v>
      </c>
      <c r="C214" s="46">
        <v>0.20100000000000001</v>
      </c>
      <c r="D214" s="68">
        <v>443.00000000000011</v>
      </c>
      <c r="E214" s="46">
        <v>0.20100000000000001</v>
      </c>
      <c r="AC214" s="52">
        <f t="shared" ref="AC214" si="32">C214-E214</f>
        <v>0</v>
      </c>
      <c r="AD214" s="77">
        <f t="shared" ref="AD214" si="33">C214-E214</f>
        <v>0</v>
      </c>
    </row>
    <row r="215" spans="1:30" ht="15" customHeight="1" x14ac:dyDescent="0.25">
      <c r="A215" s="71" t="s">
        <v>47</v>
      </c>
      <c r="B215" s="70"/>
      <c r="C215" s="70"/>
      <c r="D215" s="70"/>
      <c r="E215" s="70"/>
      <c r="AD215" s="77">
        <f t="shared" si="22"/>
        <v>0</v>
      </c>
    </row>
    <row r="216" spans="1:30" ht="15" customHeight="1" x14ac:dyDescent="0.2">
      <c r="A216" s="72" t="s">
        <v>44</v>
      </c>
      <c r="B216" s="73">
        <v>22.445999999999998</v>
      </c>
      <c r="C216" s="74">
        <v>4.0000000000000001E-3</v>
      </c>
      <c r="D216" s="73">
        <v>9.9490000000000034</v>
      </c>
      <c r="E216" s="74">
        <v>4.0000000000000001E-3</v>
      </c>
      <c r="AD216" s="77">
        <f t="shared" si="22"/>
        <v>0</v>
      </c>
    </row>
    <row r="217" spans="1:30" ht="15" customHeight="1" x14ac:dyDescent="0.2">
      <c r="A217" s="72" t="s">
        <v>11</v>
      </c>
      <c r="B217" s="73">
        <v>25.612000000000002</v>
      </c>
      <c r="C217" s="74">
        <v>4.9999999999999996E-2</v>
      </c>
      <c r="D217" s="73">
        <v>16.049999999999997</v>
      </c>
      <c r="E217" s="74">
        <v>4.9999999999999996E-2</v>
      </c>
      <c r="AD217" s="77">
        <f t="shared" si="22"/>
        <v>0</v>
      </c>
    </row>
    <row r="218" spans="1:30" ht="15" customHeight="1" x14ac:dyDescent="0.2">
      <c r="A218" s="72" t="s">
        <v>10</v>
      </c>
      <c r="B218" s="73">
        <v>405.95800000000003</v>
      </c>
      <c r="C218" s="74">
        <v>0.111</v>
      </c>
      <c r="D218" s="73">
        <v>235.89000000000001</v>
      </c>
      <c r="E218" s="74">
        <v>0.111</v>
      </c>
      <c r="AD218" s="77">
        <f t="shared" si="22"/>
        <v>0</v>
      </c>
    </row>
    <row r="219" spans="1:30" ht="15" customHeight="1" x14ac:dyDescent="0.2">
      <c r="A219" s="72" t="s">
        <v>16</v>
      </c>
      <c r="B219" s="73">
        <v>1241.376</v>
      </c>
      <c r="C219" s="74">
        <v>0.35499999999999998</v>
      </c>
      <c r="D219" s="73">
        <v>550.74699999999996</v>
      </c>
      <c r="E219" s="74">
        <v>0.35499999999999998</v>
      </c>
      <c r="AD219" s="77">
        <f t="shared" si="22"/>
        <v>0</v>
      </c>
    </row>
    <row r="220" spans="1:30" ht="15" customHeight="1" x14ac:dyDescent="0.2">
      <c r="A220" s="72" t="s">
        <v>21</v>
      </c>
      <c r="B220" s="73">
        <v>522.95699999999999</v>
      </c>
      <c r="C220" s="74">
        <v>0.14941628571428575</v>
      </c>
      <c r="D220" s="73">
        <v>210.81099999999998</v>
      </c>
      <c r="E220" s="74">
        <v>0.14941628571428575</v>
      </c>
      <c r="AD220" s="77">
        <f t="shared" si="22"/>
        <v>0</v>
      </c>
    </row>
    <row r="221" spans="1:30" ht="15" customHeight="1" x14ac:dyDescent="0.2">
      <c r="A221" s="72" t="s">
        <v>28</v>
      </c>
      <c r="B221" s="73">
        <v>594.24479999999994</v>
      </c>
      <c r="C221" s="74">
        <v>0.108</v>
      </c>
      <c r="D221" s="73">
        <v>307.12499999999989</v>
      </c>
      <c r="E221" s="74">
        <v>0.108</v>
      </c>
      <c r="AD221" s="77">
        <f t="shared" ref="AD221:AD223" si="34">C221-E221</f>
        <v>0</v>
      </c>
    </row>
    <row r="222" spans="1:30" ht="15" customHeight="1" x14ac:dyDescent="0.2">
      <c r="A222" s="84" t="s">
        <v>14</v>
      </c>
      <c r="B222" s="73"/>
      <c r="C222" s="74"/>
      <c r="D222" s="73"/>
      <c r="E222" s="74"/>
      <c r="AD222" s="77">
        <f t="shared" si="34"/>
        <v>0</v>
      </c>
    </row>
    <row r="223" spans="1:30" ht="15" customHeight="1" x14ac:dyDescent="0.2">
      <c r="A223" s="72" t="s">
        <v>13</v>
      </c>
      <c r="B223" s="73">
        <v>41</v>
      </c>
      <c r="C223" s="74">
        <v>1.2E-2</v>
      </c>
      <c r="D223" s="73">
        <v>23.3</v>
      </c>
      <c r="E223" s="74">
        <v>1.2E-2</v>
      </c>
      <c r="AD223" s="77">
        <f t="shared" si="34"/>
        <v>0</v>
      </c>
    </row>
    <row r="224" spans="1:30" ht="15" customHeight="1" x14ac:dyDescent="0.2">
      <c r="A224" s="84" t="s">
        <v>53</v>
      </c>
      <c r="B224" s="73"/>
      <c r="C224" s="74"/>
      <c r="D224" s="73"/>
      <c r="E224" s="74"/>
      <c r="AD224" s="77"/>
    </row>
    <row r="225" spans="1:30" ht="15" customHeight="1" x14ac:dyDescent="0.2">
      <c r="A225" s="72" t="s">
        <v>38</v>
      </c>
      <c r="B225" s="73">
        <v>77.5</v>
      </c>
      <c r="C225" s="74">
        <v>1.6E-2</v>
      </c>
      <c r="D225" s="73"/>
      <c r="E225" s="74"/>
      <c r="AD225" s="77"/>
    </row>
    <row r="226" spans="1:30" ht="15" customHeight="1" x14ac:dyDescent="0.25">
      <c r="A226" s="71" t="s">
        <v>48</v>
      </c>
      <c r="B226" s="70"/>
      <c r="C226" s="70"/>
      <c r="D226" s="70"/>
      <c r="E226" s="70"/>
      <c r="AD226" s="77">
        <f t="shared" si="22"/>
        <v>0</v>
      </c>
    </row>
    <row r="227" spans="1:30" ht="15" customHeight="1" x14ac:dyDescent="0.2">
      <c r="A227" s="72" t="s">
        <v>13</v>
      </c>
      <c r="B227" s="73">
        <v>53.8</v>
      </c>
      <c r="C227" s="74">
        <v>1.4999999999999999E-2</v>
      </c>
      <c r="D227" s="73">
        <v>23.4</v>
      </c>
      <c r="E227" s="74">
        <v>1.4999999999999999E-2</v>
      </c>
      <c r="AD227" s="77">
        <f t="shared" si="22"/>
        <v>0</v>
      </c>
    </row>
  </sheetData>
  <autoFilter ref="A8:A211"/>
  <mergeCells count="11">
    <mergeCell ref="AN157:AQ157"/>
    <mergeCell ref="D1:E3"/>
    <mergeCell ref="A3:C3"/>
    <mergeCell ref="A4:A7"/>
    <mergeCell ref="B4:C4"/>
    <mergeCell ref="D4:E4"/>
    <mergeCell ref="B6:B7"/>
    <mergeCell ref="C6:C7"/>
    <mergeCell ref="D6:D7"/>
    <mergeCell ref="E6:E7"/>
    <mergeCell ref="B1:C2"/>
  </mergeCells>
  <conditionalFormatting sqref="AC9:AC214">
    <cfRule type="cellIs" dxfId="2" priority="2" operator="lessThan">
      <formula>-0.1</formula>
    </cfRule>
    <cfRule type="cellIs" dxfId="1" priority="3" operator="greaterThan">
      <formula>0.1</formula>
    </cfRule>
  </conditionalFormatting>
  <conditionalFormatting sqref="AC10:AC214">
    <cfRule type="cellIs" dxfId="0" priority="1" operator="greaterThan">
      <formula>0.12</formula>
    </cfRule>
  </conditionalFormatting>
  <printOptions horizontalCentered="1"/>
  <pageMargins left="0.74803149606299213" right="0.39370078740157483" top="0.39370078740157483" bottom="0.39370078740157483" header="0.51181102362204722" footer="0.51181102362204722"/>
  <pageSetup paperSize="9" scale="80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объемы</vt:lpstr>
      <vt:lpstr>объемы!Область_печати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111</cp:lastModifiedBy>
  <cp:lastPrinted>2022-12-07T06:03:36Z</cp:lastPrinted>
  <dcterms:created xsi:type="dcterms:W3CDTF">2017-01-11T03:51:41Z</dcterms:created>
  <dcterms:modified xsi:type="dcterms:W3CDTF">2022-12-08T04:51:12Z</dcterms:modified>
</cp:coreProperties>
</file>